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35" i="1"/>
  <c r="F34"/>
  <c r="J31"/>
  <c r="H21"/>
  <c r="K19"/>
  <c r="F19"/>
  <c r="E19"/>
  <c r="D19"/>
  <c r="C19"/>
  <c r="B19"/>
  <c r="I15"/>
  <c r="K20" l="1"/>
  <c r="E5" s="1"/>
  <c r="H5" s="1"/>
  <c r="E7"/>
  <c r="H7" s="1"/>
  <c r="K21"/>
</calcChain>
</file>

<file path=xl/sharedStrings.xml><?xml version="1.0" encoding="utf-8"?>
<sst xmlns="http://schemas.openxmlformats.org/spreadsheetml/2006/main" count="130" uniqueCount="91">
  <si>
    <t>地下城堡3伤害计算器2.1(测试版)</t>
  </si>
  <si>
    <t>QQ群：892856416/649872035/727664423
公会 ：WIKI攻略组/WIKI速攻组/WIKI战略组</t>
    <phoneticPr fontId="3" type="noConversion"/>
  </si>
  <si>
    <t>总伤害=面板攻击*[（1+B）*（1+C）*（1+D）*(1+E)]%*技能系数*暴击倍数</t>
  </si>
  <si>
    <t>人物面板攻击</t>
  </si>
  <si>
    <t>自己填</t>
  </si>
  <si>
    <t>最终伤害（默认BOSS无抗性无弱点）</t>
  </si>
  <si>
    <t>战吼倍率</t>
  </si>
  <si>
    <t>开局直接吼未暴击</t>
  </si>
  <si>
    <t>开局直接吼暴击</t>
  </si>
  <si>
    <t>暴击倍数</t>
  </si>
  <si>
    <t>全状态吼未暴击</t>
    <phoneticPr fontId="3" type="noConversion"/>
  </si>
  <si>
    <t>全状态吼暴击</t>
  </si>
  <si>
    <t>C区</t>
  </si>
  <si>
    <t>装备详细</t>
  </si>
  <si>
    <t>魔物详细</t>
  </si>
  <si>
    <t>其他详细</t>
  </si>
  <si>
    <t>首领</t>
  </si>
  <si>
    <t>生命双盾增伤</t>
  </si>
  <si>
    <t>战吼/小技能</t>
  </si>
  <si>
    <t>损毁/致盲/恐惧/2个增伤等等</t>
  </si>
  <si>
    <t>满血</t>
  </si>
  <si>
    <t>魔魂</t>
  </si>
  <si>
    <t>属性伤害</t>
  </si>
  <si>
    <t>造成伤害</t>
  </si>
  <si>
    <t>食物首领害</t>
  </si>
  <si>
    <t>褐汤/乱炖</t>
  </si>
  <si>
    <t>武器</t>
  </si>
  <si>
    <t>魔魂1</t>
  </si>
  <si>
    <t>激励符文</t>
  </si>
  <si>
    <t>头</t>
  </si>
  <si>
    <t>魔魂2</t>
  </si>
  <si>
    <t>其他符文</t>
  </si>
  <si>
    <t>赋能/战意等</t>
  </si>
  <si>
    <t>衣</t>
  </si>
  <si>
    <t>魔魂3</t>
  </si>
  <si>
    <t>武器固定词条</t>
  </si>
  <si>
    <t>自行理解填写</t>
  </si>
  <si>
    <t>手</t>
  </si>
  <si>
    <t>总和</t>
  </si>
  <si>
    <t>武器阵亡增伤</t>
  </si>
  <si>
    <t>上限4层80%</t>
  </si>
  <si>
    <t>腰</t>
  </si>
  <si>
    <t>魂匣</t>
  </si>
  <si>
    <t>装备阵亡增伤</t>
  </si>
  <si>
    <t>上限4层60%</t>
  </si>
  <si>
    <t>饰</t>
  </si>
  <si>
    <t>火纹章</t>
  </si>
  <si>
    <t>再生者技能</t>
  </si>
  <si>
    <t>鞋</t>
  </si>
  <si>
    <t>风纹章</t>
  </si>
  <si>
    <t>魂域/神兵库</t>
  </si>
  <si>
    <t>指魂墓/监牢等</t>
  </si>
  <si>
    <t>岩纹章</t>
  </si>
  <si>
    <t>水纹章</t>
  </si>
  <si>
    <t>开局吼C区总和</t>
  </si>
  <si>
    <t>全状态C区总和</t>
  </si>
  <si>
    <t>B区</t>
  </si>
  <si>
    <t>D区</t>
  </si>
  <si>
    <t>E区</t>
  </si>
  <si>
    <t>自身BUFF</t>
  </si>
  <si>
    <t>BOSS承伤</t>
  </si>
  <si>
    <t>填负数</t>
  </si>
  <si>
    <t>BOSS抗性</t>
  </si>
  <si>
    <t>武器攻击词条</t>
  </si>
  <si>
    <t>损毁</t>
  </si>
  <si>
    <t>远航</t>
  </si>
  <si>
    <t>沸血果实（限1个）</t>
  </si>
  <si>
    <t>武器装备</t>
  </si>
  <si>
    <t>暗语</t>
  </si>
  <si>
    <t>沙蛇</t>
  </si>
  <si>
    <t>晴空天气</t>
  </si>
  <si>
    <t>其他再生者</t>
  </si>
  <si>
    <t>水母</t>
  </si>
  <si>
    <t>暗鸦雷损</t>
  </si>
  <si>
    <t>武器总和</t>
  </si>
  <si>
    <t>沙蛇青光</t>
  </si>
  <si>
    <t>饰品词条</t>
  </si>
  <si>
    <t>铸魔人</t>
  </si>
  <si>
    <t>水母深海</t>
  </si>
  <si>
    <t>其他</t>
  </si>
  <si>
    <t>暗鸦</t>
  </si>
  <si>
    <t>极光凤鸣</t>
  </si>
  <si>
    <t>抗性总和</t>
  </si>
  <si>
    <t>自动计算</t>
  </si>
  <si>
    <t>战争（物理）</t>
  </si>
  <si>
    <t>斩魔者</t>
  </si>
  <si>
    <t>承伤总和</t>
  </si>
  <si>
    <t>BUFF总和</t>
  </si>
  <si>
    <t>1.本表格为1.0的增容修改版，本表格为计算吼伤简化版，填写内容需自行对游戏机制理解，如有错漏请指正。</t>
  </si>
  <si>
    <t>2.修改作者：_0079_</t>
  </si>
  <si>
    <t>水母回响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</si>
</sst>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%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9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center" vertical="center"/>
    </xf>
    <xf numFmtId="0" fontId="0" fillId="6" borderId="4" xfId="0" applyFill="1" applyBorder="1" applyAlignment="1" applyProtection="1">
      <alignment horizontal="center" vertical="center"/>
    </xf>
    <xf numFmtId="0" fontId="0" fillId="7" borderId="4" xfId="0" applyFill="1" applyBorder="1" applyAlignment="1">
      <alignment horizontal="center" vertical="center"/>
    </xf>
    <xf numFmtId="9" fontId="0" fillId="7" borderId="4" xfId="0" applyNumberFormat="1" applyFill="1" applyBorder="1" applyAlignment="1" applyProtection="1">
      <alignment horizontal="center" vertical="center"/>
      <protection locked="0"/>
    </xf>
    <xf numFmtId="9" fontId="0" fillId="5" borderId="4" xfId="0" applyNumberFormat="1" applyFill="1" applyBorder="1" applyAlignment="1" applyProtection="1">
      <alignment horizontal="center" vertical="center"/>
      <protection locked="0"/>
    </xf>
    <xf numFmtId="176" fontId="0" fillId="6" borderId="4" xfId="0" applyNumberFormat="1" applyFill="1" applyBorder="1" applyAlignment="1" applyProtection="1">
      <alignment horizontal="center" vertical="center"/>
      <protection locked="0"/>
    </xf>
    <xf numFmtId="9" fontId="0" fillId="8" borderId="4" xfId="0" applyNumberFormat="1" applyFill="1" applyBorder="1" applyAlignment="1" applyProtection="1">
      <alignment horizontal="center" vertical="center"/>
      <protection locked="0"/>
    </xf>
    <xf numFmtId="0" fontId="0" fillId="9" borderId="4" xfId="0" applyFill="1" applyBorder="1" applyAlignment="1">
      <alignment horizontal="center" vertical="center"/>
    </xf>
    <xf numFmtId="9" fontId="0" fillId="9" borderId="4" xfId="0" applyNumberFormat="1" applyFill="1" applyBorder="1" applyAlignment="1">
      <alignment horizontal="center" vertical="center"/>
    </xf>
    <xf numFmtId="9" fontId="0" fillId="8" borderId="4" xfId="0" applyNumberFormat="1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9" fontId="0" fillId="10" borderId="4" xfId="0" applyNumberFormat="1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9" fontId="0" fillId="11" borderId="4" xfId="0" applyNumberFormat="1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9" fontId="0" fillId="12" borderId="4" xfId="0" applyNumberFormat="1" applyFill="1" applyBorder="1" applyAlignment="1">
      <alignment horizontal="center" vertical="center"/>
    </xf>
    <xf numFmtId="0" fontId="0" fillId="9" borderId="4" xfId="0" applyFill="1" applyBorder="1" applyAlignment="1" applyProtection="1"/>
    <xf numFmtId="0" fontId="4" fillId="8" borderId="9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workbookViewId="0">
      <selection activeCell="K34" sqref="K34"/>
    </sheetView>
  </sheetViews>
  <sheetFormatPr defaultColWidth="9" defaultRowHeight="13.5"/>
  <cols>
    <col min="1" max="1" width="15.25" style="1" customWidth="1"/>
    <col min="2" max="2" width="9" style="1"/>
    <col min="3" max="3" width="12.5" style="1" customWidth="1"/>
    <col min="4" max="4" width="13.25" style="1" customWidth="1"/>
    <col min="5" max="5" width="18.625" style="1" customWidth="1"/>
    <col min="6" max="8" width="9" style="1"/>
    <col min="9" max="9" width="10" style="1" customWidth="1"/>
    <col min="10" max="10" width="12.625" style="1" customWidth="1"/>
    <col min="11" max="11" width="9" style="1" customWidth="1"/>
    <col min="12" max="12" width="12.75" style="1" customWidth="1"/>
    <col min="13" max="16384" width="9" style="1"/>
  </cols>
  <sheetData>
    <row r="1" spans="1:12" ht="27.75" customHeight="1">
      <c r="A1" s="40" t="s">
        <v>0</v>
      </c>
      <c r="B1" s="41"/>
      <c r="C1" s="41"/>
      <c r="D1" s="41"/>
      <c r="E1" s="41"/>
      <c r="F1" s="41"/>
      <c r="G1" s="41"/>
      <c r="H1" s="41"/>
      <c r="I1" s="42"/>
      <c r="J1" s="43" t="s">
        <v>1</v>
      </c>
      <c r="K1" s="44"/>
      <c r="L1" s="44"/>
    </row>
    <row r="2" spans="1:12" ht="26.25" customHeight="1">
      <c r="A2" s="45" t="s">
        <v>2</v>
      </c>
      <c r="B2" s="45"/>
      <c r="C2" s="45"/>
      <c r="D2" s="45"/>
      <c r="E2" s="45"/>
      <c r="F2" s="45"/>
      <c r="G2" s="45"/>
      <c r="H2" s="45"/>
      <c r="I2" s="45"/>
      <c r="J2" s="44"/>
      <c r="K2" s="44"/>
      <c r="L2" s="44"/>
    </row>
    <row r="3" spans="1:12">
      <c r="A3" s="2" t="s">
        <v>3</v>
      </c>
      <c r="B3" s="3">
        <v>985441</v>
      </c>
      <c r="C3" s="2" t="s">
        <v>4</v>
      </c>
      <c r="E3" s="46" t="s">
        <v>5</v>
      </c>
      <c r="F3" s="46"/>
      <c r="G3" s="46"/>
      <c r="H3" s="46"/>
      <c r="I3" s="47"/>
      <c r="J3" s="44"/>
      <c r="K3" s="44"/>
      <c r="L3" s="44"/>
    </row>
    <row r="4" spans="1:12">
      <c r="A4" s="2" t="s">
        <v>6</v>
      </c>
      <c r="B4" s="4">
        <v>11.8</v>
      </c>
      <c r="C4" s="2" t="s">
        <v>4</v>
      </c>
      <c r="E4" s="48" t="s">
        <v>7</v>
      </c>
      <c r="F4" s="48"/>
      <c r="G4" s="5"/>
      <c r="H4" s="49" t="s">
        <v>8</v>
      </c>
      <c r="I4" s="50"/>
      <c r="J4" s="44"/>
      <c r="K4" s="44"/>
      <c r="L4" s="44"/>
    </row>
    <row r="5" spans="1:12">
      <c r="A5" s="2" t="s">
        <v>9</v>
      </c>
      <c r="B5" s="6">
        <v>4</v>
      </c>
      <c r="C5" s="2" t="s">
        <v>4</v>
      </c>
      <c r="E5" s="30">
        <f>B3*(1+B35)*(1+K20)*(1+F34)*(1+J31)*B4</f>
        <v>400552015.24785727</v>
      </c>
      <c r="F5" s="30"/>
      <c r="G5" s="5"/>
      <c r="H5" s="30">
        <f>E5*B5</f>
        <v>1602208060.9914291</v>
      </c>
      <c r="I5" s="31"/>
      <c r="J5" s="44"/>
      <c r="K5" s="44"/>
      <c r="L5" s="44"/>
    </row>
    <row r="6" spans="1:12">
      <c r="E6" s="48" t="s">
        <v>10</v>
      </c>
      <c r="F6" s="48"/>
      <c r="G6" s="5"/>
      <c r="H6" s="49" t="s">
        <v>11</v>
      </c>
      <c r="I6" s="50"/>
      <c r="J6" s="44"/>
      <c r="K6" s="44"/>
      <c r="L6" s="44"/>
    </row>
    <row r="7" spans="1:12">
      <c r="E7" s="30">
        <f>B3*(1+B35)*(1+K21)*(1+F34)*(1+J31)*B4</f>
        <v>448740919.74358922</v>
      </c>
      <c r="F7" s="30"/>
      <c r="G7" s="5"/>
      <c r="H7" s="30">
        <f>E7*B5</f>
        <v>1794963678.9743569</v>
      </c>
      <c r="I7" s="31"/>
      <c r="J7" s="44"/>
      <c r="K7" s="44"/>
      <c r="L7" s="44"/>
    </row>
    <row r="9" spans="1:12">
      <c r="A9" s="27" t="s">
        <v>12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32"/>
    </row>
    <row r="10" spans="1:12">
      <c r="A10" s="33" t="s">
        <v>13</v>
      </c>
      <c r="B10" s="34"/>
      <c r="C10" s="34"/>
      <c r="D10" s="34"/>
      <c r="E10" s="34"/>
      <c r="F10" s="35"/>
      <c r="G10" s="36" t="s">
        <v>14</v>
      </c>
      <c r="H10" s="37"/>
      <c r="I10" s="38"/>
      <c r="J10" s="39" t="s">
        <v>15</v>
      </c>
      <c r="K10" s="39"/>
      <c r="L10" s="39"/>
    </row>
    <row r="11" spans="1:12">
      <c r="A11" s="7"/>
      <c r="B11" s="7" t="s">
        <v>16</v>
      </c>
      <c r="C11" s="7" t="s">
        <v>17</v>
      </c>
      <c r="D11" s="7" t="s">
        <v>18</v>
      </c>
      <c r="E11" s="7" t="s">
        <v>19</v>
      </c>
      <c r="F11" s="7" t="s">
        <v>20</v>
      </c>
      <c r="G11" s="8" t="s">
        <v>21</v>
      </c>
      <c r="H11" s="8" t="s">
        <v>22</v>
      </c>
      <c r="I11" s="8" t="s">
        <v>23</v>
      </c>
      <c r="J11" s="9" t="s">
        <v>24</v>
      </c>
      <c r="K11" s="10">
        <v>0.12</v>
      </c>
      <c r="L11" s="9" t="s">
        <v>25</v>
      </c>
    </row>
    <row r="12" spans="1:12">
      <c r="A12" s="7" t="s">
        <v>26</v>
      </c>
      <c r="B12" s="11">
        <v>0</v>
      </c>
      <c r="C12" s="11">
        <v>0</v>
      </c>
      <c r="D12" s="11">
        <v>0.1</v>
      </c>
      <c r="E12" s="11">
        <v>0</v>
      </c>
      <c r="F12" s="11">
        <v>0.2</v>
      </c>
      <c r="G12" s="8" t="s">
        <v>27</v>
      </c>
      <c r="H12" s="12">
        <v>0</v>
      </c>
      <c r="I12" s="12">
        <v>0.16</v>
      </c>
      <c r="J12" s="9" t="s">
        <v>28</v>
      </c>
      <c r="K12" s="10">
        <v>0.2</v>
      </c>
      <c r="L12" s="9"/>
    </row>
    <row r="13" spans="1:12">
      <c r="A13" s="7" t="s">
        <v>29</v>
      </c>
      <c r="B13" s="11">
        <v>0.1</v>
      </c>
      <c r="C13" s="11">
        <v>0.1</v>
      </c>
      <c r="D13" s="11">
        <v>0</v>
      </c>
      <c r="E13" s="11">
        <v>0.12</v>
      </c>
      <c r="F13" s="11">
        <v>0</v>
      </c>
      <c r="G13" s="8" t="s">
        <v>30</v>
      </c>
      <c r="H13" s="12">
        <v>0</v>
      </c>
      <c r="I13" s="12">
        <v>0.13800000000000001</v>
      </c>
      <c r="J13" s="9" t="s">
        <v>31</v>
      </c>
      <c r="K13" s="10">
        <v>0</v>
      </c>
      <c r="L13" s="9" t="s">
        <v>32</v>
      </c>
    </row>
    <row r="14" spans="1:12">
      <c r="A14" s="7" t="s">
        <v>33</v>
      </c>
      <c r="B14" s="11">
        <v>7.0000000000000007E-2</v>
      </c>
      <c r="C14" s="11">
        <v>0.1</v>
      </c>
      <c r="D14" s="11">
        <v>0.15</v>
      </c>
      <c r="E14" s="11">
        <v>0.25</v>
      </c>
      <c r="F14" s="11">
        <v>0</v>
      </c>
      <c r="G14" s="8" t="s">
        <v>34</v>
      </c>
      <c r="H14" s="12">
        <v>0</v>
      </c>
      <c r="I14" s="12">
        <v>9.0999999999999998E-2</v>
      </c>
      <c r="J14" s="9" t="s">
        <v>35</v>
      </c>
      <c r="K14" s="10">
        <v>0.8</v>
      </c>
      <c r="L14" s="10" t="s">
        <v>36</v>
      </c>
    </row>
    <row r="15" spans="1:12">
      <c r="A15" s="7" t="s">
        <v>37</v>
      </c>
      <c r="B15" s="11">
        <v>0.1</v>
      </c>
      <c r="C15" s="11">
        <v>0</v>
      </c>
      <c r="D15" s="11">
        <v>0.15</v>
      </c>
      <c r="E15" s="11">
        <v>0.12</v>
      </c>
      <c r="F15" s="11">
        <v>0</v>
      </c>
      <c r="G15" s="12" t="s">
        <v>38</v>
      </c>
      <c r="H15" s="12">
        <v>0</v>
      </c>
      <c r="I15" s="12">
        <f>SUM(I12:I14)</f>
        <v>0.38900000000000001</v>
      </c>
      <c r="J15" s="9" t="s">
        <v>39</v>
      </c>
      <c r="K15" s="10">
        <v>0</v>
      </c>
      <c r="L15" s="9" t="s">
        <v>40</v>
      </c>
    </row>
    <row r="16" spans="1:12">
      <c r="A16" s="7" t="s">
        <v>41</v>
      </c>
      <c r="B16" s="11">
        <v>0</v>
      </c>
      <c r="C16" s="11">
        <v>0</v>
      </c>
      <c r="D16" s="11">
        <v>0.15</v>
      </c>
      <c r="E16" s="11">
        <v>0.25</v>
      </c>
      <c r="F16" s="11">
        <v>0</v>
      </c>
      <c r="G16" s="24" t="s">
        <v>42</v>
      </c>
      <c r="H16" s="25"/>
      <c r="I16" s="26"/>
      <c r="J16" s="9" t="s">
        <v>43</v>
      </c>
      <c r="K16" s="10">
        <v>2.4</v>
      </c>
      <c r="L16" s="9" t="s">
        <v>44</v>
      </c>
    </row>
    <row r="17" spans="1:13">
      <c r="A17" s="7" t="s">
        <v>45</v>
      </c>
      <c r="B17" s="11">
        <v>0</v>
      </c>
      <c r="C17" s="11">
        <v>0</v>
      </c>
      <c r="D17" s="11">
        <v>0</v>
      </c>
      <c r="E17" s="11">
        <v>0.2</v>
      </c>
      <c r="F17" s="11">
        <v>0</v>
      </c>
      <c r="G17" s="13" t="s">
        <v>46</v>
      </c>
      <c r="H17" s="13">
        <v>0.75</v>
      </c>
      <c r="I17" s="13"/>
      <c r="J17" s="9" t="s">
        <v>47</v>
      </c>
      <c r="K17" s="10">
        <v>0.25</v>
      </c>
      <c r="L17" s="10" t="s">
        <v>36</v>
      </c>
      <c r="M17" s="1" t="s">
        <v>90</v>
      </c>
    </row>
    <row r="18" spans="1:13">
      <c r="A18" s="7" t="s">
        <v>48</v>
      </c>
      <c r="B18" s="11">
        <v>7.0000000000000007E-2</v>
      </c>
      <c r="C18" s="11">
        <v>0</v>
      </c>
      <c r="D18" s="11">
        <v>0.15</v>
      </c>
      <c r="E18" s="11">
        <v>0.25</v>
      </c>
      <c r="F18" s="11">
        <v>0</v>
      </c>
      <c r="G18" s="13" t="s">
        <v>49</v>
      </c>
      <c r="H18" s="13">
        <v>0.3</v>
      </c>
      <c r="I18" s="13"/>
      <c r="J18" s="9" t="s">
        <v>50</v>
      </c>
      <c r="K18" s="10">
        <v>0.57999999999999996</v>
      </c>
      <c r="L18" s="10" t="s">
        <v>51</v>
      </c>
    </row>
    <row r="19" spans="1:13">
      <c r="A19" s="11" t="s">
        <v>38</v>
      </c>
      <c r="B19" s="11">
        <f>SUM(B12:B18)</f>
        <v>0.34</v>
      </c>
      <c r="C19" s="11">
        <f>SUM(C12:C18)</f>
        <v>0.2</v>
      </c>
      <c r="D19" s="11">
        <f>SUM(D12:D18)</f>
        <v>0.70000000000000007</v>
      </c>
      <c r="E19" s="11">
        <f>SUM(E12:E18)</f>
        <v>1.19</v>
      </c>
      <c r="F19" s="11">
        <f>SUM(F12:F18)</f>
        <v>0.2</v>
      </c>
      <c r="G19" s="13" t="s">
        <v>52</v>
      </c>
      <c r="H19" s="13">
        <v>0</v>
      </c>
      <c r="I19" s="13"/>
      <c r="J19" s="10" t="s">
        <v>38</v>
      </c>
      <c r="K19" s="10">
        <f>SUM(K11:K18)</f>
        <v>4.3499999999999996</v>
      </c>
    </row>
    <row r="20" spans="1:13">
      <c r="G20" s="13" t="s">
        <v>53</v>
      </c>
      <c r="H20" s="13">
        <v>0</v>
      </c>
      <c r="I20" s="13"/>
      <c r="J20" s="14" t="s">
        <v>54</v>
      </c>
      <c r="K20" s="15">
        <f>B19+C19+D19+F19+H15+I15+H21+K19</f>
        <v>7.2290000000000001</v>
      </c>
    </row>
    <row r="21" spans="1:13">
      <c r="G21" s="13" t="s">
        <v>38</v>
      </c>
      <c r="H21" s="16">
        <f>SUM(H17:H20)</f>
        <v>1.05</v>
      </c>
      <c r="I21" s="13"/>
      <c r="J21" s="14" t="s">
        <v>55</v>
      </c>
      <c r="K21" s="15">
        <f>B19+C19+D19+E19+H15+I15+H21+K19</f>
        <v>8.2189999999999994</v>
      </c>
    </row>
    <row r="23" spans="1:13">
      <c r="A23" s="27" t="s">
        <v>56</v>
      </c>
      <c r="B23" s="28"/>
      <c r="C23" s="28"/>
      <c r="E23" s="27" t="s">
        <v>57</v>
      </c>
      <c r="F23" s="28"/>
      <c r="G23" s="28"/>
      <c r="I23" s="27" t="s">
        <v>58</v>
      </c>
      <c r="J23" s="28"/>
      <c r="K23" s="28"/>
    </row>
    <row r="24" spans="1:13">
      <c r="A24" s="17" t="s">
        <v>59</v>
      </c>
      <c r="B24" s="18">
        <v>0</v>
      </c>
      <c r="C24" s="17" t="s">
        <v>4</v>
      </c>
      <c r="E24" s="19" t="s">
        <v>60</v>
      </c>
      <c r="F24" s="20">
        <v>0</v>
      </c>
      <c r="G24" s="19" t="s">
        <v>61</v>
      </c>
      <c r="I24" s="21" t="s">
        <v>62</v>
      </c>
      <c r="J24" s="22">
        <v>0</v>
      </c>
      <c r="K24" s="21" t="s">
        <v>61</v>
      </c>
    </row>
    <row r="25" spans="1:13">
      <c r="A25" s="17" t="s">
        <v>63</v>
      </c>
      <c r="B25" s="18">
        <v>0.1</v>
      </c>
      <c r="C25" s="17" t="s">
        <v>4</v>
      </c>
      <c r="E25" s="19" t="s">
        <v>64</v>
      </c>
      <c r="F25" s="20">
        <v>0.2</v>
      </c>
      <c r="G25" s="19" t="s">
        <v>4</v>
      </c>
      <c r="I25" s="21" t="s">
        <v>65</v>
      </c>
      <c r="J25" s="22">
        <v>0.2</v>
      </c>
      <c r="K25" s="21" t="s">
        <v>4</v>
      </c>
    </row>
    <row r="26" spans="1:13">
      <c r="A26" s="17" t="s">
        <v>66</v>
      </c>
      <c r="B26" s="18">
        <v>0</v>
      </c>
      <c r="C26" s="17" t="s">
        <v>4</v>
      </c>
      <c r="E26" s="19" t="s">
        <v>67</v>
      </c>
      <c r="F26" s="20">
        <v>0</v>
      </c>
      <c r="G26" s="19" t="s">
        <v>4</v>
      </c>
      <c r="I26" s="21" t="s">
        <v>68</v>
      </c>
      <c r="J26" s="22">
        <v>0</v>
      </c>
      <c r="K26" s="21" t="s">
        <v>4</v>
      </c>
    </row>
    <row r="27" spans="1:13">
      <c r="A27" s="17" t="s">
        <v>69</v>
      </c>
      <c r="B27" s="18">
        <v>0</v>
      </c>
      <c r="C27" s="17" t="s">
        <v>4</v>
      </c>
      <c r="E27" s="19" t="s">
        <v>70</v>
      </c>
      <c r="F27" s="20">
        <v>0</v>
      </c>
      <c r="G27" s="19" t="s">
        <v>4</v>
      </c>
      <c r="I27" s="21" t="s">
        <v>71</v>
      </c>
      <c r="J27" s="22">
        <v>0.22</v>
      </c>
      <c r="K27" s="21" t="s">
        <v>4</v>
      </c>
    </row>
    <row r="28" spans="1:13">
      <c r="A28" s="17" t="s">
        <v>72</v>
      </c>
      <c r="B28" s="18">
        <v>0.35</v>
      </c>
      <c r="C28" s="17" t="s">
        <v>4</v>
      </c>
      <c r="E28" s="19" t="s">
        <v>73</v>
      </c>
      <c r="F28" s="20">
        <v>0</v>
      </c>
      <c r="G28" s="19" t="s">
        <v>4</v>
      </c>
      <c r="I28" s="21" t="s">
        <v>74</v>
      </c>
      <c r="J28" s="22">
        <v>0.35</v>
      </c>
      <c r="K28" s="21" t="s">
        <v>4</v>
      </c>
    </row>
    <row r="29" spans="1:13">
      <c r="A29" s="17" t="s">
        <v>65</v>
      </c>
      <c r="B29" s="18">
        <v>0.2</v>
      </c>
      <c r="C29" s="17" t="s">
        <v>4</v>
      </c>
      <c r="E29" s="19" t="s">
        <v>75</v>
      </c>
      <c r="F29" s="20">
        <v>0</v>
      </c>
      <c r="G29" s="19" t="s">
        <v>4</v>
      </c>
      <c r="I29" s="21" t="s">
        <v>76</v>
      </c>
      <c r="J29" s="22">
        <v>7.0000000000000007E-2</v>
      </c>
      <c r="K29" s="21" t="s">
        <v>4</v>
      </c>
    </row>
    <row r="30" spans="1:13">
      <c r="A30" s="17" t="s">
        <v>77</v>
      </c>
      <c r="B30" s="18">
        <v>0</v>
      </c>
      <c r="C30" s="17" t="s">
        <v>4</v>
      </c>
      <c r="E30" s="19" t="s">
        <v>78</v>
      </c>
      <c r="F30" s="20">
        <v>0.05</v>
      </c>
      <c r="G30" s="19" t="s">
        <v>4</v>
      </c>
      <c r="I30" s="21" t="s">
        <v>79</v>
      </c>
      <c r="J30" s="22">
        <v>0</v>
      </c>
      <c r="K30" s="21" t="s">
        <v>4</v>
      </c>
    </row>
    <row r="31" spans="1:13">
      <c r="A31" s="17" t="s">
        <v>80</v>
      </c>
      <c r="B31" s="18">
        <v>0</v>
      </c>
      <c r="C31" s="17" t="s">
        <v>4</v>
      </c>
      <c r="E31" s="19" t="s">
        <v>81</v>
      </c>
      <c r="F31" s="20">
        <v>0.05</v>
      </c>
      <c r="G31" s="19" t="s">
        <v>4</v>
      </c>
      <c r="I31" s="14" t="s">
        <v>82</v>
      </c>
      <c r="J31" s="15">
        <f>SUM(J24:J30)</f>
        <v>0.84000000000000008</v>
      </c>
      <c r="K31" s="23" t="s">
        <v>83</v>
      </c>
    </row>
    <row r="32" spans="1:13">
      <c r="A32" s="17" t="s">
        <v>84</v>
      </c>
      <c r="B32" s="18">
        <v>0</v>
      </c>
      <c r="C32" s="17" t="s">
        <v>4</v>
      </c>
      <c r="E32" s="19" t="s">
        <v>71</v>
      </c>
      <c r="F32" s="20">
        <v>0</v>
      </c>
      <c r="G32" s="19" t="s">
        <v>4</v>
      </c>
    </row>
    <row r="33" spans="1:12">
      <c r="A33" s="17" t="s">
        <v>85</v>
      </c>
      <c r="B33" s="18">
        <v>0.1</v>
      </c>
      <c r="C33" s="17" t="s">
        <v>4</v>
      </c>
      <c r="E33" s="19" t="s">
        <v>79</v>
      </c>
      <c r="F33" s="20">
        <v>0</v>
      </c>
      <c r="G33" s="19" t="s">
        <v>4</v>
      </c>
    </row>
    <row r="34" spans="1:12">
      <c r="A34" s="17" t="s">
        <v>79</v>
      </c>
      <c r="B34" s="18">
        <v>0</v>
      </c>
      <c r="C34" s="17" t="s">
        <v>4</v>
      </c>
      <c r="E34" s="14" t="s">
        <v>86</v>
      </c>
      <c r="F34" s="15">
        <f>SUM(F24:F33)</f>
        <v>0.3</v>
      </c>
      <c r="G34" s="23" t="s">
        <v>83</v>
      </c>
    </row>
    <row r="35" spans="1:12">
      <c r="A35" s="14" t="s">
        <v>87</v>
      </c>
      <c r="B35" s="15">
        <f>SUM(B24:B33)</f>
        <v>0.74999999999999989</v>
      </c>
      <c r="C35" s="23" t="s">
        <v>83</v>
      </c>
    </row>
    <row r="37" spans="1:12">
      <c r="A37" s="29" t="s">
        <v>88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</row>
    <row r="38" spans="1:12">
      <c r="A38" s="29" t="s">
        <v>89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</row>
  </sheetData>
  <mergeCells count="22">
    <mergeCell ref="A1:I1"/>
    <mergeCell ref="J1:L7"/>
    <mergeCell ref="A2:I2"/>
    <mergeCell ref="E3:I3"/>
    <mergeCell ref="E4:F4"/>
    <mergeCell ref="H4:I4"/>
    <mergeCell ref="E5:F5"/>
    <mergeCell ref="H5:I5"/>
    <mergeCell ref="E6:F6"/>
    <mergeCell ref="H6:I6"/>
    <mergeCell ref="A38:L38"/>
    <mergeCell ref="E7:F7"/>
    <mergeCell ref="H7:I7"/>
    <mergeCell ref="A9:L9"/>
    <mergeCell ref="A10:F10"/>
    <mergeCell ref="G10:I10"/>
    <mergeCell ref="J10:L10"/>
    <mergeCell ref="G16:I16"/>
    <mergeCell ref="A23:C23"/>
    <mergeCell ref="E23:G23"/>
    <mergeCell ref="I23:K23"/>
    <mergeCell ref="A37:L37"/>
  </mergeCells>
  <phoneticPr fontId="1" type="noConversion"/>
  <conditionalFormatting sqref="J29:K30">
    <cfRule type="dataBar" priority="1">
      <dataBar>
        <cfvo type="min" val="0"/>
        <cfvo type="max" val="0"/>
        <color rgb="FF638EC6"/>
      </dataBar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2023-04-06T03:34:07Z</dcterms:modified>
</cp:coreProperties>
</file>