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游戏资料\BWIKI\角色资料\"/>
    </mc:Choice>
  </mc:AlternateContent>
  <xr:revisionPtr revIDLastSave="0" documentId="13_ncr:1_{22C46312-FDF1-4A94-8B47-BEDC0DF1FA79}" xr6:coauthVersionLast="45" xr6:coauthVersionMax="45" xr10:uidLastSave="{00000000-0000-0000-0000-000000000000}"/>
  <bookViews>
    <workbookView xWindow="-108" yWindow="-108" windowWidth="23256" windowHeight="12576" xr2:uid="{5588F6F9-EB8A-4710-94FA-A3159310E71B}"/>
  </bookViews>
  <sheets>
    <sheet name="201031" sheetId="2" r:id="rId1"/>
    <sheet name="20110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1" i="2" l="1"/>
  <c r="L51" i="2"/>
  <c r="K51" i="2"/>
  <c r="J51" i="2"/>
  <c r="I51" i="2"/>
  <c r="H51" i="2"/>
  <c r="G51" i="2"/>
  <c r="F51" i="2"/>
  <c r="E51" i="2"/>
  <c r="D51" i="2"/>
  <c r="C51" i="2"/>
  <c r="B51" i="2"/>
  <c r="C51" i="1"/>
  <c r="D51" i="1"/>
  <c r="E51" i="1"/>
  <c r="F51" i="1"/>
  <c r="G51" i="1"/>
  <c r="H51" i="1"/>
  <c r="I51" i="1"/>
  <c r="J51" i="1"/>
  <c r="K51" i="1"/>
  <c r="L51" i="1"/>
  <c r="M51" i="1"/>
  <c r="B51" i="1"/>
  <c r="P50" i="2" l="1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P3" i="2"/>
  <c r="O3" i="2"/>
  <c r="N3" i="2"/>
  <c r="Q39" i="2" l="1"/>
  <c r="R36" i="2"/>
  <c r="R37" i="2"/>
  <c r="R5" i="2"/>
  <c r="R13" i="2"/>
  <c r="O51" i="2"/>
  <c r="N51" i="2"/>
  <c r="Q9" i="2" s="1"/>
  <c r="R50" i="2"/>
  <c r="R34" i="2"/>
  <c r="R35" i="2"/>
  <c r="R9" i="2"/>
  <c r="R17" i="2"/>
  <c r="R25" i="2"/>
  <c r="R7" i="2"/>
  <c r="R11" i="2"/>
  <c r="R15" i="2"/>
  <c r="R19" i="2"/>
  <c r="R23" i="2"/>
  <c r="R27" i="2"/>
  <c r="R33" i="2"/>
  <c r="Q41" i="2"/>
  <c r="R21" i="2"/>
  <c r="R29" i="2"/>
  <c r="R30" i="2"/>
  <c r="R6" i="2"/>
  <c r="R38" i="2"/>
  <c r="R4" i="2"/>
  <c r="R31" i="2"/>
  <c r="R16" i="2"/>
  <c r="R18" i="2"/>
  <c r="R22" i="2"/>
  <c r="R24" i="2"/>
  <c r="R26" i="2"/>
  <c r="Q42" i="2"/>
  <c r="Q44" i="2"/>
  <c r="Q46" i="2"/>
  <c r="Q48" i="2"/>
  <c r="Q50" i="2"/>
  <c r="Q4" i="2"/>
  <c r="Q6" i="2"/>
  <c r="S6" i="2" s="1"/>
  <c r="Q8" i="2"/>
  <c r="Q10" i="2"/>
  <c r="Q14" i="2"/>
  <c r="Q16" i="2"/>
  <c r="Q20" i="2"/>
  <c r="Q22" i="2"/>
  <c r="Q24" i="2"/>
  <c r="Q26" i="2"/>
  <c r="Q28" i="2"/>
  <c r="Q30" i="2"/>
  <c r="Q33" i="2"/>
  <c r="Q35" i="2"/>
  <c r="S35" i="2" s="1"/>
  <c r="Q37" i="2"/>
  <c r="R20" i="2"/>
  <c r="Q40" i="2"/>
  <c r="Q43" i="2"/>
  <c r="Q45" i="2"/>
  <c r="Q47" i="2"/>
  <c r="Q49" i="2"/>
  <c r="Q3" i="2"/>
  <c r="Q7" i="2"/>
  <c r="S7" i="2" s="1"/>
  <c r="Q12" i="2"/>
  <c r="Q18" i="2"/>
  <c r="R3" i="2"/>
  <c r="R8" i="2"/>
  <c r="R10" i="2"/>
  <c r="R12" i="2"/>
  <c r="R14" i="2"/>
  <c r="R28" i="2"/>
  <c r="Q11" i="2"/>
  <c r="Q13" i="2"/>
  <c r="S13" i="2" s="1"/>
  <c r="Q15" i="2"/>
  <c r="Q17" i="2"/>
  <c r="Q19" i="2"/>
  <c r="S19" i="2" s="1"/>
  <c r="Q21" i="2"/>
  <c r="Q23" i="2"/>
  <c r="S23" i="2" s="1"/>
  <c r="Q25" i="2"/>
  <c r="S25" i="2" s="1"/>
  <c r="Q27" i="2"/>
  <c r="Q29" i="2"/>
  <c r="Q31" i="2"/>
  <c r="Q34" i="2"/>
  <c r="S34" i="2" s="1"/>
  <c r="Q36" i="2"/>
  <c r="S36" i="2" s="1"/>
  <c r="Q38" i="2"/>
  <c r="S38" i="2" s="1"/>
  <c r="R39" i="2"/>
  <c r="S39" i="2" s="1"/>
  <c r="R40" i="2"/>
  <c r="R41" i="2"/>
  <c r="S41" i="2" s="1"/>
  <c r="R42" i="2"/>
  <c r="R43" i="2"/>
  <c r="R44" i="2"/>
  <c r="R45" i="2"/>
  <c r="R46" i="2"/>
  <c r="R47" i="2"/>
  <c r="R48" i="2"/>
  <c r="R49" i="2"/>
  <c r="S9" i="2" l="1"/>
  <c r="S30" i="2"/>
  <c r="S17" i="2"/>
  <c r="T17" i="2" s="1"/>
  <c r="Q5" i="2"/>
  <c r="S5" i="2" s="1"/>
  <c r="U5" i="2" s="1"/>
  <c r="S37" i="2"/>
  <c r="S50" i="2"/>
  <c r="T50" i="2" s="1"/>
  <c r="S42" i="2"/>
  <c r="S21" i="2"/>
  <c r="T21" i="2" s="1"/>
  <c r="S18" i="2"/>
  <c r="S15" i="2"/>
  <c r="T15" i="2" s="1"/>
  <c r="S29" i="2"/>
  <c r="U29" i="2" s="1"/>
  <c r="S27" i="2"/>
  <c r="T27" i="2" s="1"/>
  <c r="S11" i="2"/>
  <c r="S33" i="2"/>
  <c r="U33" i="2" s="1"/>
  <c r="S4" i="2"/>
  <c r="T4" i="2" s="1"/>
  <c r="S24" i="2"/>
  <c r="U24" i="2" s="1"/>
  <c r="S22" i="2"/>
  <c r="U22" i="2" s="1"/>
  <c r="S31" i="2"/>
  <c r="U31" i="2" s="1"/>
  <c r="S26" i="2"/>
  <c r="U26" i="2" s="1"/>
  <c r="S16" i="2"/>
  <c r="T16" i="2" s="1"/>
  <c r="S10" i="2"/>
  <c r="U10" i="2" s="1"/>
  <c r="U41" i="2"/>
  <c r="T41" i="2"/>
  <c r="U39" i="2"/>
  <c r="T39" i="2"/>
  <c r="U23" i="2"/>
  <c r="T23" i="2"/>
  <c r="U50" i="2"/>
  <c r="U38" i="2"/>
  <c r="T38" i="2"/>
  <c r="U13" i="2"/>
  <c r="T13" i="2"/>
  <c r="S45" i="2"/>
  <c r="U37" i="2"/>
  <c r="T37" i="2"/>
  <c r="S28" i="2"/>
  <c r="S20" i="2"/>
  <c r="S8" i="2"/>
  <c r="S48" i="2"/>
  <c r="S47" i="2"/>
  <c r="U36" i="2"/>
  <c r="T36" i="2"/>
  <c r="U19" i="2"/>
  <c r="T19" i="2"/>
  <c r="U11" i="2"/>
  <c r="T11" i="2"/>
  <c r="U18" i="2"/>
  <c r="T18" i="2"/>
  <c r="S3" i="2"/>
  <c r="S43" i="2"/>
  <c r="U35" i="2"/>
  <c r="T35" i="2"/>
  <c r="T6" i="2"/>
  <c r="U6" i="2"/>
  <c r="S46" i="2"/>
  <c r="U15" i="2"/>
  <c r="U7" i="2"/>
  <c r="T7" i="2"/>
  <c r="U30" i="2"/>
  <c r="T30" i="2"/>
  <c r="U42" i="2"/>
  <c r="T42" i="2"/>
  <c r="U34" i="2"/>
  <c r="T34" i="2"/>
  <c r="U25" i="2"/>
  <c r="T25" i="2"/>
  <c r="S12" i="2"/>
  <c r="S49" i="2"/>
  <c r="S40" i="2"/>
  <c r="T33" i="2"/>
  <c r="S14" i="2"/>
  <c r="S44" i="2"/>
  <c r="U9" i="2"/>
  <c r="T9" i="2"/>
  <c r="U21" i="2" l="1"/>
  <c r="U17" i="2"/>
  <c r="U16" i="2"/>
  <c r="T24" i="2"/>
  <c r="U27" i="2"/>
  <c r="T5" i="2"/>
  <c r="U4" i="2"/>
  <c r="T29" i="2"/>
  <c r="T26" i="2"/>
  <c r="T31" i="2"/>
  <c r="T22" i="2"/>
  <c r="T10" i="2"/>
  <c r="U20" i="2"/>
  <c r="T20" i="2"/>
  <c r="U45" i="2"/>
  <c r="T45" i="2"/>
  <c r="U43" i="2"/>
  <c r="T43" i="2"/>
  <c r="U28" i="2"/>
  <c r="T28" i="2"/>
  <c r="T3" i="2"/>
  <c r="U3" i="2"/>
  <c r="U48" i="2"/>
  <c r="T48" i="2"/>
  <c r="U49" i="2"/>
  <c r="T49" i="2"/>
  <c r="U46" i="2"/>
  <c r="T46" i="2"/>
  <c r="U12" i="2"/>
  <c r="T12" i="2"/>
  <c r="U14" i="2"/>
  <c r="T14" i="2"/>
  <c r="U44" i="2"/>
  <c r="T44" i="2"/>
  <c r="U40" i="2"/>
  <c r="T40" i="2"/>
  <c r="U47" i="2"/>
  <c r="T47" i="2"/>
  <c r="U8" i="2"/>
  <c r="T8" i="2"/>
  <c r="N21" i="1" l="1"/>
  <c r="O21" i="1"/>
  <c r="P21" i="1"/>
  <c r="R21" i="1" s="1"/>
  <c r="N22" i="1"/>
  <c r="Q22" i="1" s="1"/>
  <c r="S22" i="1" s="1"/>
  <c r="O22" i="1"/>
  <c r="P22" i="1"/>
  <c r="R22" i="1" s="1"/>
  <c r="N23" i="1"/>
  <c r="Q23" i="1" s="1"/>
  <c r="S23" i="1" s="1"/>
  <c r="O23" i="1"/>
  <c r="P23" i="1"/>
  <c r="N24" i="1"/>
  <c r="Q24" i="1" s="1"/>
  <c r="O24" i="1"/>
  <c r="P24" i="1"/>
  <c r="N25" i="1"/>
  <c r="O25" i="1"/>
  <c r="P25" i="1"/>
  <c r="R25" i="1" s="1"/>
  <c r="N26" i="1"/>
  <c r="Q26" i="1" s="1"/>
  <c r="S26" i="1" s="1"/>
  <c r="O26" i="1"/>
  <c r="P26" i="1"/>
  <c r="R26" i="1" s="1"/>
  <c r="N27" i="1"/>
  <c r="Q27" i="1" s="1"/>
  <c r="O27" i="1"/>
  <c r="P27" i="1"/>
  <c r="N28" i="1"/>
  <c r="O28" i="1"/>
  <c r="P28" i="1"/>
  <c r="N29" i="1"/>
  <c r="O29" i="1"/>
  <c r="P29" i="1"/>
  <c r="R29" i="1" s="1"/>
  <c r="N30" i="1"/>
  <c r="O30" i="1"/>
  <c r="P30" i="1"/>
  <c r="R30" i="1" s="1"/>
  <c r="N31" i="1"/>
  <c r="Q31" i="1" s="1"/>
  <c r="O31" i="1"/>
  <c r="P31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" i="1"/>
  <c r="O3" i="1"/>
  <c r="P3" i="1"/>
  <c r="R23" i="1" s="1"/>
  <c r="N4" i="1"/>
  <c r="O4" i="1"/>
  <c r="P4" i="1"/>
  <c r="N5" i="1"/>
  <c r="Q29" i="1" s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Q14" i="1" s="1"/>
  <c r="O14" i="1"/>
  <c r="P14" i="1"/>
  <c r="N15" i="1"/>
  <c r="Q15" i="1" s="1"/>
  <c r="O15" i="1"/>
  <c r="P15" i="1"/>
  <c r="N16" i="1"/>
  <c r="Q3" i="1" s="1"/>
  <c r="O16" i="1"/>
  <c r="P16" i="1"/>
  <c r="N17" i="1"/>
  <c r="Q4" i="1" s="1"/>
  <c r="O17" i="1"/>
  <c r="P17" i="1"/>
  <c r="N18" i="1"/>
  <c r="O18" i="1"/>
  <c r="P18" i="1"/>
  <c r="R18" i="1" s="1"/>
  <c r="Q18" i="1"/>
  <c r="N19" i="1"/>
  <c r="Q19" i="1" s="1"/>
  <c r="O19" i="1"/>
  <c r="P19" i="1"/>
  <c r="R19" i="1" s="1"/>
  <c r="N20" i="1"/>
  <c r="O20" i="1"/>
  <c r="P20" i="1"/>
  <c r="S29" i="1" l="1"/>
  <c r="U29" i="1" s="1"/>
  <c r="S27" i="1"/>
  <c r="U27" i="1" s="1"/>
  <c r="S24" i="1"/>
  <c r="T24" i="1" s="1"/>
  <c r="S19" i="1"/>
  <c r="R17" i="1"/>
  <c r="R28" i="1"/>
  <c r="Q25" i="1"/>
  <c r="S25" i="1" s="1"/>
  <c r="R24" i="1"/>
  <c r="Q21" i="1"/>
  <c r="S21" i="1" s="1"/>
  <c r="T21" i="1" s="1"/>
  <c r="R20" i="1"/>
  <c r="R16" i="1"/>
  <c r="R12" i="1"/>
  <c r="R31" i="1"/>
  <c r="S31" i="1" s="1"/>
  <c r="R27" i="1"/>
  <c r="R9" i="1"/>
  <c r="Q11" i="1"/>
  <c r="S3" i="1"/>
  <c r="R11" i="1"/>
  <c r="R7" i="1"/>
  <c r="R3" i="1"/>
  <c r="Q9" i="1"/>
  <c r="S9" i="1" s="1"/>
  <c r="U9" i="1" s="1"/>
  <c r="Q8" i="1"/>
  <c r="S8" i="1" s="1"/>
  <c r="T8" i="1" s="1"/>
  <c r="Q17" i="1"/>
  <c r="R15" i="1"/>
  <c r="S15" i="1" s="1"/>
  <c r="R8" i="1"/>
  <c r="R4" i="1"/>
  <c r="Q13" i="1"/>
  <c r="Q28" i="1"/>
  <c r="Q20" i="1"/>
  <c r="R13" i="1"/>
  <c r="R5" i="1"/>
  <c r="Q5" i="1"/>
  <c r="S5" i="1" s="1"/>
  <c r="R14" i="1"/>
  <c r="S14" i="1" s="1"/>
  <c r="R10" i="1"/>
  <c r="R6" i="1"/>
  <c r="Q30" i="1"/>
  <c r="S30" i="1" s="1"/>
  <c r="T30" i="1" s="1"/>
  <c r="Q10" i="1"/>
  <c r="T29" i="1"/>
  <c r="U21" i="1"/>
  <c r="T27" i="1"/>
  <c r="T23" i="1"/>
  <c r="U23" i="1"/>
  <c r="U25" i="1"/>
  <c r="T25" i="1"/>
  <c r="U24" i="1"/>
  <c r="U30" i="1"/>
  <c r="U26" i="1"/>
  <c r="T26" i="1"/>
  <c r="T22" i="1"/>
  <c r="U22" i="1"/>
  <c r="Q6" i="1"/>
  <c r="Q16" i="1"/>
  <c r="S16" i="1" s="1"/>
  <c r="S17" i="1"/>
  <c r="U17" i="1" s="1"/>
  <c r="Q12" i="1"/>
  <c r="S12" i="1" s="1"/>
  <c r="T12" i="1" s="1"/>
  <c r="S20" i="1"/>
  <c r="U20" i="1" s="1"/>
  <c r="S18" i="1"/>
  <c r="T18" i="1" s="1"/>
  <c r="T17" i="1"/>
  <c r="S6" i="1"/>
  <c r="T9" i="1"/>
  <c r="T3" i="1"/>
  <c r="U3" i="1"/>
  <c r="T20" i="1"/>
  <c r="U19" i="1"/>
  <c r="T19" i="1"/>
  <c r="S4" i="1"/>
  <c r="Q7" i="1"/>
  <c r="N39" i="1"/>
  <c r="O39" i="1"/>
  <c r="O51" i="1" s="1"/>
  <c r="P39" i="1"/>
  <c r="R38" i="1" s="1"/>
  <c r="N40" i="1"/>
  <c r="O40" i="1"/>
  <c r="P40" i="1"/>
  <c r="N41" i="1"/>
  <c r="N51" i="1" s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Q49" i="1" s="1"/>
  <c r="O49" i="1"/>
  <c r="P49" i="1"/>
  <c r="N50" i="1"/>
  <c r="Q50" i="1" s="1"/>
  <c r="O50" i="1"/>
  <c r="P50" i="1"/>
  <c r="T5" i="1" l="1"/>
  <c r="U5" i="1"/>
  <c r="U15" i="1"/>
  <c r="T15" i="1"/>
  <c r="U14" i="1"/>
  <c r="T14" i="1"/>
  <c r="U31" i="1"/>
  <c r="T31" i="1"/>
  <c r="R35" i="1"/>
  <c r="Q46" i="1"/>
  <c r="R40" i="1"/>
  <c r="U12" i="1"/>
  <c r="U8" i="1"/>
  <c r="S10" i="1"/>
  <c r="Q34" i="1"/>
  <c r="S34" i="1" s="1"/>
  <c r="Q33" i="1"/>
  <c r="Q47" i="1"/>
  <c r="Q38" i="1"/>
  <c r="S38" i="1" s="1"/>
  <c r="S28" i="1"/>
  <c r="R33" i="1"/>
  <c r="R36" i="1"/>
  <c r="Q36" i="1"/>
  <c r="S36" i="1" s="1"/>
  <c r="R37" i="1"/>
  <c r="Q42" i="1"/>
  <c r="R34" i="1"/>
  <c r="Q43" i="1"/>
  <c r="Q48" i="1"/>
  <c r="Q44" i="1"/>
  <c r="S7" i="1"/>
  <c r="S13" i="1"/>
  <c r="S11" i="1"/>
  <c r="Q37" i="1"/>
  <c r="S37" i="1" s="1"/>
  <c r="Q35" i="1"/>
  <c r="S35" i="1" s="1"/>
  <c r="U16" i="1"/>
  <c r="T16" i="1"/>
  <c r="U18" i="1"/>
  <c r="T4" i="1"/>
  <c r="U4" i="1"/>
  <c r="T7" i="1"/>
  <c r="U7" i="1"/>
  <c r="T6" i="1"/>
  <c r="U6" i="1"/>
  <c r="R39" i="1"/>
  <c r="R50" i="1"/>
  <c r="S50" i="1" s="1"/>
  <c r="R49" i="1"/>
  <c r="S49" i="1" s="1"/>
  <c r="Q45" i="1"/>
  <c r="R48" i="1"/>
  <c r="S48" i="1" s="1"/>
  <c r="R47" i="1"/>
  <c r="S47" i="1" s="1"/>
  <c r="R46" i="1"/>
  <c r="S46" i="1" s="1"/>
  <c r="R45" i="1"/>
  <c r="Q41" i="1"/>
  <c r="R44" i="1"/>
  <c r="S44" i="1" s="1"/>
  <c r="R43" i="1"/>
  <c r="R42" i="1"/>
  <c r="R41" i="1"/>
  <c r="Q40" i="1"/>
  <c r="S40" i="1" s="1"/>
  <c r="Q39" i="1"/>
  <c r="U11" i="1" l="1"/>
  <c r="T11" i="1"/>
  <c r="U28" i="1"/>
  <c r="T28" i="1"/>
  <c r="T36" i="1"/>
  <c r="U36" i="1"/>
  <c r="U38" i="1"/>
  <c r="T38" i="1"/>
  <c r="T10" i="1"/>
  <c r="U10" i="1"/>
  <c r="T37" i="1"/>
  <c r="U37" i="1"/>
  <c r="S33" i="1"/>
  <c r="U34" i="1"/>
  <c r="T34" i="1"/>
  <c r="S42" i="1"/>
  <c r="T42" i="1" s="1"/>
  <c r="U13" i="1"/>
  <c r="T13" i="1"/>
  <c r="S39" i="1"/>
  <c r="T39" i="1" s="1"/>
  <c r="S43" i="1"/>
  <c r="T43" i="1" s="1"/>
  <c r="U35" i="1"/>
  <c r="T35" i="1"/>
  <c r="T48" i="1"/>
  <c r="U48" i="1"/>
  <c r="T44" i="1"/>
  <c r="U44" i="1"/>
  <c r="T49" i="1"/>
  <c r="U49" i="1"/>
  <c r="T40" i="1"/>
  <c r="U40" i="1"/>
  <c r="S45" i="1"/>
  <c r="S41" i="1"/>
  <c r="T50" i="1"/>
  <c r="U50" i="1"/>
  <c r="U43" i="1"/>
  <c r="T46" i="1"/>
  <c r="U46" i="1"/>
  <c r="T47" i="1"/>
  <c r="U47" i="1"/>
  <c r="U39" i="1" l="1"/>
  <c r="U42" i="1"/>
  <c r="T33" i="1"/>
  <c r="U33" i="1"/>
  <c r="T41" i="1"/>
  <c r="U41" i="1"/>
  <c r="T45" i="1"/>
  <c r="U45" i="1"/>
</calcChain>
</file>

<file path=xl/sharedStrings.xml><?xml version="1.0" encoding="utf-8"?>
<sst xmlns="http://schemas.openxmlformats.org/spreadsheetml/2006/main" count="180" uniqueCount="70">
  <si>
    <t>雕刻家</t>
    <phoneticPr fontId="1" type="noConversion"/>
  </si>
  <si>
    <t>小提琴家</t>
    <phoneticPr fontId="1" type="noConversion"/>
  </si>
  <si>
    <t>使徒</t>
    <phoneticPr fontId="1" type="noConversion"/>
  </si>
  <si>
    <t>26号守卫</t>
    <phoneticPr fontId="1" type="noConversion"/>
  </si>
  <si>
    <t>红夫人</t>
    <phoneticPr fontId="1" type="noConversion"/>
  </si>
  <si>
    <t>孽蜥</t>
    <phoneticPr fontId="1" type="noConversion"/>
  </si>
  <si>
    <t>爱哭鬼</t>
    <phoneticPr fontId="1" type="noConversion"/>
  </si>
  <si>
    <t>梦之女巫</t>
    <phoneticPr fontId="1" type="noConversion"/>
  </si>
  <si>
    <t>疯眼</t>
    <phoneticPr fontId="1" type="noConversion"/>
  </si>
  <si>
    <t>摄影师</t>
    <phoneticPr fontId="1" type="noConversion"/>
  </si>
  <si>
    <t>宿伞之魂</t>
    <phoneticPr fontId="1" type="noConversion"/>
  </si>
  <si>
    <t>黄衣之主</t>
    <phoneticPr fontId="1" type="noConversion"/>
  </si>
  <si>
    <t>红蝶</t>
    <phoneticPr fontId="1" type="noConversion"/>
  </si>
  <si>
    <t>蜘蛛</t>
    <phoneticPr fontId="1" type="noConversion"/>
  </si>
  <si>
    <t>杰克</t>
    <phoneticPr fontId="1" type="noConversion"/>
  </si>
  <si>
    <t>鹿头</t>
    <phoneticPr fontId="1" type="noConversion"/>
  </si>
  <si>
    <t>小丑</t>
    <phoneticPr fontId="1" type="noConversion"/>
  </si>
  <si>
    <t>厂长</t>
    <phoneticPr fontId="1" type="noConversion"/>
  </si>
  <si>
    <t>强度与整体排名相比</t>
    <phoneticPr fontId="1" type="noConversion"/>
  </si>
  <si>
    <t>实际</t>
    <phoneticPr fontId="1" type="noConversion"/>
  </si>
  <si>
    <t>整体低于S</t>
    <phoneticPr fontId="1" type="noConversion"/>
  </si>
  <si>
    <t>S排名</t>
    <phoneticPr fontId="1" type="noConversion"/>
  </si>
  <si>
    <t>整体排名</t>
    <phoneticPr fontId="1" type="noConversion"/>
  </si>
  <si>
    <t>S</t>
    <phoneticPr fontId="1" type="noConversion"/>
  </si>
  <si>
    <t>去除S影响</t>
    <phoneticPr fontId="1" type="noConversion"/>
  </si>
  <si>
    <t>整体</t>
    <phoneticPr fontId="1" type="noConversion"/>
  </si>
  <si>
    <t>A100</t>
    <phoneticPr fontId="1" type="noConversion"/>
  </si>
  <si>
    <t>A75</t>
    <phoneticPr fontId="1" type="noConversion"/>
  </si>
  <si>
    <t>A55</t>
    <phoneticPr fontId="1" type="noConversion"/>
  </si>
  <si>
    <t>A35</t>
    <phoneticPr fontId="1" type="noConversion"/>
  </si>
  <si>
    <t>A25</t>
    <phoneticPr fontId="1" type="noConversion"/>
  </si>
  <si>
    <t>A15</t>
    <phoneticPr fontId="1" type="noConversion"/>
  </si>
  <si>
    <t>A11</t>
    <phoneticPr fontId="1" type="noConversion"/>
  </si>
  <si>
    <t>S5</t>
    <phoneticPr fontId="1" type="noConversion"/>
  </si>
  <si>
    <t>S4</t>
    <phoneticPr fontId="1" type="noConversion"/>
  </si>
  <si>
    <t>S3</t>
    <phoneticPr fontId="1" type="noConversion"/>
  </si>
  <si>
    <t>S2</t>
    <phoneticPr fontId="1" type="noConversion"/>
  </si>
  <si>
    <t>S1</t>
    <phoneticPr fontId="1" type="noConversion"/>
  </si>
  <si>
    <t>角色名</t>
    <phoneticPr fontId="1" type="noConversion"/>
  </si>
  <si>
    <t>幸运儿</t>
    <phoneticPr fontId="1" type="noConversion"/>
  </si>
  <si>
    <t>画家</t>
    <phoneticPr fontId="1" type="noConversion"/>
  </si>
  <si>
    <t>昆虫学者</t>
    <phoneticPr fontId="1" type="noConversion"/>
  </si>
  <si>
    <t>囚徒</t>
    <phoneticPr fontId="1" type="noConversion"/>
  </si>
  <si>
    <t>守墓人</t>
    <phoneticPr fontId="1" type="noConversion"/>
  </si>
  <si>
    <t>邮差</t>
    <phoneticPr fontId="1" type="noConversion"/>
  </si>
  <si>
    <t>调酒师</t>
    <phoneticPr fontId="1" type="noConversion"/>
  </si>
  <si>
    <t>大副</t>
    <phoneticPr fontId="1" type="noConversion"/>
  </si>
  <si>
    <t>杂技演员</t>
    <phoneticPr fontId="1" type="noConversion"/>
  </si>
  <si>
    <t>野人</t>
    <phoneticPr fontId="1" type="noConversion"/>
  </si>
  <si>
    <t>咒术师</t>
    <phoneticPr fontId="1" type="noConversion"/>
  </si>
  <si>
    <t>勘探员</t>
    <phoneticPr fontId="1" type="noConversion"/>
  </si>
  <si>
    <t>入殓师</t>
    <phoneticPr fontId="1" type="noConversion"/>
  </si>
  <si>
    <t>先知</t>
    <phoneticPr fontId="1" type="noConversion"/>
  </si>
  <si>
    <t>舞女</t>
    <phoneticPr fontId="1" type="noConversion"/>
  </si>
  <si>
    <t>牛仔</t>
    <phoneticPr fontId="1" type="noConversion"/>
  </si>
  <si>
    <t>调香师</t>
    <phoneticPr fontId="1" type="noConversion"/>
  </si>
  <si>
    <t>祭司</t>
    <phoneticPr fontId="1" type="noConversion"/>
  </si>
  <si>
    <t>盲女</t>
    <phoneticPr fontId="1" type="noConversion"/>
  </si>
  <si>
    <t>前锋</t>
    <phoneticPr fontId="1" type="noConversion"/>
  </si>
  <si>
    <t>机械师</t>
    <phoneticPr fontId="1" type="noConversion"/>
  </si>
  <si>
    <t>空军</t>
    <phoneticPr fontId="1" type="noConversion"/>
  </si>
  <si>
    <t>佣兵</t>
    <phoneticPr fontId="1" type="noConversion"/>
  </si>
  <si>
    <t>冒险家</t>
    <phoneticPr fontId="1" type="noConversion"/>
  </si>
  <si>
    <t>魔术师</t>
    <phoneticPr fontId="1" type="noConversion"/>
  </si>
  <si>
    <t>园丁</t>
    <phoneticPr fontId="1" type="noConversion"/>
  </si>
  <si>
    <t>慈善家</t>
    <phoneticPr fontId="1" type="noConversion"/>
  </si>
  <si>
    <t>律师</t>
    <phoneticPr fontId="1" type="noConversion"/>
  </si>
  <si>
    <t>医生</t>
    <phoneticPr fontId="1" type="noConversion"/>
  </si>
  <si>
    <t>2020年11月1日晚21:00后</t>
    <phoneticPr fontId="1" type="noConversion"/>
  </si>
  <si>
    <t>2020/10/31 14:00后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</si>
</sst>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E845-AEE0-4682-9862-F9934F8A8A1C}">
  <dimension ref="A1:U51"/>
  <sheetViews>
    <sheetView tabSelected="1" workbookViewId="0">
      <selection sqref="A1:U1"/>
    </sheetView>
  </sheetViews>
  <sheetFormatPr defaultRowHeight="13.8" x14ac:dyDescent="0.25"/>
  <cols>
    <col min="21" max="21" width="20.44140625" bestFit="1" customWidth="1"/>
  </cols>
  <sheetData>
    <row r="1" spans="1:21" x14ac:dyDescent="0.25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5">
      <c r="A2" s="7" t="s">
        <v>38</v>
      </c>
      <c r="B2" s="7" t="s">
        <v>37</v>
      </c>
      <c r="C2" s="7" t="s">
        <v>36</v>
      </c>
      <c r="D2" s="7" t="s">
        <v>35</v>
      </c>
      <c r="E2" s="7" t="s">
        <v>34</v>
      </c>
      <c r="F2" s="7" t="s">
        <v>33</v>
      </c>
      <c r="G2" s="7" t="s">
        <v>32</v>
      </c>
      <c r="H2" s="7" t="s">
        <v>31</v>
      </c>
      <c r="I2" s="7" t="s">
        <v>30</v>
      </c>
      <c r="J2" s="7" t="s">
        <v>29</v>
      </c>
      <c r="K2" s="7" t="s">
        <v>28</v>
      </c>
      <c r="L2" s="7" t="s">
        <v>27</v>
      </c>
      <c r="M2" s="7" t="s">
        <v>26</v>
      </c>
      <c r="N2" s="7" t="s">
        <v>25</v>
      </c>
      <c r="O2" s="7" t="s">
        <v>24</v>
      </c>
      <c r="P2" s="7" t="s">
        <v>23</v>
      </c>
      <c r="Q2" s="7" t="s">
        <v>22</v>
      </c>
      <c r="R2" s="7" t="s">
        <v>21</v>
      </c>
      <c r="S2" s="7" t="s">
        <v>20</v>
      </c>
      <c r="T2" s="7" t="s">
        <v>19</v>
      </c>
      <c r="U2" s="7" t="s">
        <v>18</v>
      </c>
    </row>
    <row r="3" spans="1:21" x14ac:dyDescent="0.25">
      <c r="A3" s="7" t="s">
        <v>67</v>
      </c>
      <c r="B3" s="7">
        <v>7782</v>
      </c>
      <c r="C3" s="7">
        <v>7342</v>
      </c>
      <c r="D3" s="7">
        <v>7298</v>
      </c>
      <c r="E3" s="7">
        <v>7081</v>
      </c>
      <c r="F3" s="7">
        <v>7046</v>
      </c>
      <c r="G3" s="7">
        <v>6572</v>
      </c>
      <c r="H3" s="7">
        <v>6297</v>
      </c>
      <c r="I3" s="7">
        <v>5888</v>
      </c>
      <c r="J3" s="7">
        <v>5395</v>
      </c>
      <c r="K3" s="7">
        <v>5171</v>
      </c>
      <c r="L3" s="7">
        <v>4959</v>
      </c>
      <c r="M3" s="7">
        <v>4716</v>
      </c>
      <c r="N3" s="2">
        <f t="shared" ref="N3:N31" si="0">AVERAGE(B3:M3)</f>
        <v>6295.583333333333</v>
      </c>
      <c r="O3" s="2">
        <f t="shared" ref="O3:O31" si="1">AVERAGE(B3,G3:M3)</f>
        <v>5847.5</v>
      </c>
      <c r="P3" s="2">
        <f t="shared" ref="P3:P31" si="2">AVERAGE(B3:F3)</f>
        <v>7309.8</v>
      </c>
      <c r="Q3" s="2">
        <f>_xlfn.RANK.EQ(N3,N3:N31)</f>
        <v>21</v>
      </c>
      <c r="R3" s="2">
        <f>_xlfn.RANK.EQ(P3,P3:P31)</f>
        <v>20</v>
      </c>
      <c r="S3" s="6">
        <f t="shared" ref="S3:S31" si="3">Q3-R3</f>
        <v>1</v>
      </c>
      <c r="T3" s="2" t="str">
        <f t="shared" ref="T3:T31" si="4">IF(ABS(S3)&gt;=3,"有差距","实际强度")</f>
        <v>实际强度</v>
      </c>
      <c r="U3" s="1" t="str">
        <f t="shared" ref="U3:U31" si="5">IF(S3&gt;0,"更高或特定","更低或ban位")</f>
        <v>更高或特定</v>
      </c>
    </row>
    <row r="4" spans="1:21" x14ac:dyDescent="0.25">
      <c r="A4" s="7" t="s">
        <v>66</v>
      </c>
      <c r="B4" s="7">
        <v>7278</v>
      </c>
      <c r="C4" s="7">
        <v>6293</v>
      </c>
      <c r="D4" s="7">
        <v>6188</v>
      </c>
      <c r="E4" s="7">
        <v>5789</v>
      </c>
      <c r="F4" s="7">
        <v>5517</v>
      </c>
      <c r="G4" s="7">
        <v>4910</v>
      </c>
      <c r="H4" s="7">
        <v>4701</v>
      </c>
      <c r="I4" s="7">
        <v>4227</v>
      </c>
      <c r="J4" s="7">
        <v>4033</v>
      </c>
      <c r="K4" s="7">
        <v>3527</v>
      </c>
      <c r="L4" s="7">
        <v>3337</v>
      </c>
      <c r="M4" s="7">
        <v>3074</v>
      </c>
      <c r="N4" s="2">
        <f t="shared" si="0"/>
        <v>4906.166666666667</v>
      </c>
      <c r="O4" s="2">
        <f t="shared" si="1"/>
        <v>4385.875</v>
      </c>
      <c r="P4" s="2">
        <f t="shared" si="2"/>
        <v>6213</v>
      </c>
      <c r="Q4" s="2">
        <f>_xlfn.RANK.EQ(N4,N3:N31)</f>
        <v>28</v>
      </c>
      <c r="R4" s="2">
        <f>_xlfn.RANK.EQ(P4,P3:P31)</f>
        <v>28</v>
      </c>
      <c r="S4" s="6">
        <f t="shared" si="3"/>
        <v>0</v>
      </c>
      <c r="T4" s="2" t="str">
        <f t="shared" si="4"/>
        <v>实际强度</v>
      </c>
      <c r="U4" s="1" t="str">
        <f t="shared" si="5"/>
        <v>更低或ban位</v>
      </c>
    </row>
    <row r="5" spans="1:21" x14ac:dyDescent="0.25">
      <c r="A5" s="7" t="s">
        <v>65</v>
      </c>
      <c r="B5" s="7">
        <v>7325</v>
      </c>
      <c r="C5" s="7">
        <v>6621</v>
      </c>
      <c r="D5" s="7">
        <v>6336</v>
      </c>
      <c r="E5" s="7">
        <v>6194</v>
      </c>
      <c r="F5" s="7">
        <v>6092</v>
      </c>
      <c r="G5" s="7">
        <v>5578</v>
      </c>
      <c r="H5" s="7">
        <v>5058</v>
      </c>
      <c r="I5" s="7">
        <v>4694</v>
      </c>
      <c r="J5" s="7">
        <v>4390</v>
      </c>
      <c r="K5" s="7">
        <v>4054</v>
      </c>
      <c r="L5" s="7">
        <v>3629</v>
      </c>
      <c r="M5" s="7">
        <v>3310</v>
      </c>
      <c r="N5" s="2">
        <f t="shared" si="0"/>
        <v>5273.416666666667</v>
      </c>
      <c r="O5" s="2">
        <f t="shared" si="1"/>
        <v>4754.75</v>
      </c>
      <c r="P5" s="2">
        <f t="shared" si="2"/>
        <v>6513.6</v>
      </c>
      <c r="Q5" s="2">
        <f>_xlfn.RANK.EQ(N5,N3:N31)</f>
        <v>27</v>
      </c>
      <c r="R5" s="2">
        <f>_xlfn.RANK.EQ(P5,P3:P31)</f>
        <v>27</v>
      </c>
      <c r="S5" s="6">
        <f t="shared" si="3"/>
        <v>0</v>
      </c>
      <c r="T5" s="2" t="str">
        <f t="shared" si="4"/>
        <v>实际强度</v>
      </c>
      <c r="U5" s="1" t="str">
        <f t="shared" si="5"/>
        <v>更低或ban位</v>
      </c>
    </row>
    <row r="6" spans="1:21" x14ac:dyDescent="0.25">
      <c r="A6" s="7" t="s">
        <v>64</v>
      </c>
      <c r="B6" s="7">
        <v>7897</v>
      </c>
      <c r="C6" s="7">
        <v>7644</v>
      </c>
      <c r="D6" s="7">
        <v>7368</v>
      </c>
      <c r="E6" s="7">
        <v>7158</v>
      </c>
      <c r="F6" s="7">
        <v>7068</v>
      </c>
      <c r="G6" s="7">
        <v>6709</v>
      </c>
      <c r="H6" s="7">
        <v>6438</v>
      </c>
      <c r="I6" s="7">
        <v>5996</v>
      </c>
      <c r="J6" s="7">
        <v>5757</v>
      </c>
      <c r="K6" s="7">
        <v>5379</v>
      </c>
      <c r="L6" s="7">
        <v>5069</v>
      </c>
      <c r="M6" s="7">
        <v>4832</v>
      </c>
      <c r="N6" s="2">
        <f t="shared" si="0"/>
        <v>6442.916666666667</v>
      </c>
      <c r="O6" s="2">
        <f t="shared" si="1"/>
        <v>6009.625</v>
      </c>
      <c r="P6" s="2">
        <f t="shared" si="2"/>
        <v>7427</v>
      </c>
      <c r="Q6" s="2">
        <f>_xlfn.RANK.EQ(N6,N3:N31)</f>
        <v>17</v>
      </c>
      <c r="R6" s="2">
        <f>_xlfn.RANK.EQ(P6,P3:P31)</f>
        <v>18</v>
      </c>
      <c r="S6" s="6">
        <f t="shared" si="3"/>
        <v>-1</v>
      </c>
      <c r="T6" s="2" t="str">
        <f t="shared" si="4"/>
        <v>实际强度</v>
      </c>
      <c r="U6" s="1" t="str">
        <f t="shared" si="5"/>
        <v>更低或ban位</v>
      </c>
    </row>
    <row r="7" spans="1:21" x14ac:dyDescent="0.25">
      <c r="A7" s="7" t="s">
        <v>63</v>
      </c>
      <c r="B7" s="7">
        <v>8334</v>
      </c>
      <c r="C7" s="7">
        <v>8258</v>
      </c>
      <c r="D7" s="7">
        <v>7705</v>
      </c>
      <c r="E7" s="7">
        <v>7166</v>
      </c>
      <c r="F7" s="7">
        <v>7030</v>
      </c>
      <c r="G7" s="7">
        <v>6722</v>
      </c>
      <c r="H7" s="7">
        <v>6580</v>
      </c>
      <c r="I7" s="7">
        <v>6197</v>
      </c>
      <c r="J7" s="7">
        <v>5826</v>
      </c>
      <c r="K7" s="7">
        <v>5582</v>
      </c>
      <c r="L7" s="7">
        <v>5342</v>
      </c>
      <c r="M7" s="7">
        <v>5121</v>
      </c>
      <c r="N7" s="2">
        <f t="shared" si="0"/>
        <v>6655.25</v>
      </c>
      <c r="O7" s="2">
        <f t="shared" si="1"/>
        <v>6213</v>
      </c>
      <c r="P7" s="2">
        <f t="shared" si="2"/>
        <v>7698.6</v>
      </c>
      <c r="Q7" s="2">
        <f>_xlfn.RANK.EQ(N7,N3:N31)</f>
        <v>16</v>
      </c>
      <c r="R7" s="2">
        <f>_xlfn.RANK.EQ(P7,P3:P31)</f>
        <v>17</v>
      </c>
      <c r="S7" s="6">
        <f t="shared" si="3"/>
        <v>-1</v>
      </c>
      <c r="T7" s="2" t="str">
        <f t="shared" si="4"/>
        <v>实际强度</v>
      </c>
      <c r="U7" s="1" t="str">
        <f t="shared" si="5"/>
        <v>更低或ban位</v>
      </c>
    </row>
    <row r="8" spans="1:21" x14ac:dyDescent="0.25">
      <c r="A8" s="7" t="s">
        <v>62</v>
      </c>
      <c r="B8" s="7">
        <v>9827</v>
      </c>
      <c r="C8" s="7">
        <v>9557</v>
      </c>
      <c r="D8" s="7">
        <v>8725</v>
      </c>
      <c r="E8" s="7">
        <v>8509</v>
      </c>
      <c r="F8" s="7">
        <v>8004</v>
      </c>
      <c r="G8" s="7">
        <v>7059</v>
      </c>
      <c r="H8" s="7">
        <v>6846</v>
      </c>
      <c r="I8" s="7">
        <v>6109</v>
      </c>
      <c r="J8" s="7">
        <v>5800</v>
      </c>
      <c r="K8" s="7">
        <v>5449</v>
      </c>
      <c r="L8" s="7">
        <v>5123</v>
      </c>
      <c r="M8" s="7">
        <v>4892</v>
      </c>
      <c r="N8" s="2">
        <f t="shared" si="0"/>
        <v>7158.333333333333</v>
      </c>
      <c r="O8" s="2">
        <f t="shared" si="1"/>
        <v>6388.125</v>
      </c>
      <c r="P8" s="2">
        <f t="shared" si="2"/>
        <v>8924.4</v>
      </c>
      <c r="Q8" s="2">
        <f>_xlfn.RANK.EQ(N8,N3:N31)</f>
        <v>14</v>
      </c>
      <c r="R8" s="2">
        <f>_xlfn.RANK.EQ(P8,P3:P31)</f>
        <v>10</v>
      </c>
      <c r="S8" s="3">
        <f t="shared" si="3"/>
        <v>4</v>
      </c>
      <c r="T8" s="2" t="str">
        <f t="shared" si="4"/>
        <v>有差距</v>
      </c>
      <c r="U8" s="1" t="str">
        <f t="shared" si="5"/>
        <v>更高或特定</v>
      </c>
    </row>
    <row r="9" spans="1:21" x14ac:dyDescent="0.25">
      <c r="A9" s="7" t="s">
        <v>61</v>
      </c>
      <c r="B9" s="7">
        <v>11758</v>
      </c>
      <c r="C9" s="7">
        <v>11647</v>
      </c>
      <c r="D9" s="7">
        <v>11442</v>
      </c>
      <c r="E9" s="7">
        <v>11311</v>
      </c>
      <c r="F9" s="7">
        <v>10287</v>
      </c>
      <c r="G9" s="7">
        <v>9526</v>
      </c>
      <c r="H9" s="7">
        <v>9265</v>
      </c>
      <c r="I9" s="7">
        <v>8847</v>
      </c>
      <c r="J9" s="7">
        <v>8655</v>
      </c>
      <c r="K9" s="7">
        <v>8084</v>
      </c>
      <c r="L9" s="7">
        <v>7836</v>
      </c>
      <c r="M9" s="7">
        <v>7620</v>
      </c>
      <c r="N9" s="2">
        <f t="shared" si="0"/>
        <v>9689.8333333333339</v>
      </c>
      <c r="O9" s="2">
        <f t="shared" si="1"/>
        <v>8948.875</v>
      </c>
      <c r="P9" s="2">
        <f t="shared" si="2"/>
        <v>11289</v>
      </c>
      <c r="Q9" s="2">
        <f>_xlfn.RANK.EQ(N9,N3:N31)</f>
        <v>3</v>
      </c>
      <c r="R9" s="2">
        <f>_xlfn.RANK.EQ(P9,P3:P31)</f>
        <v>4</v>
      </c>
      <c r="S9" s="6">
        <f t="shared" si="3"/>
        <v>-1</v>
      </c>
      <c r="T9" s="2" t="str">
        <f t="shared" si="4"/>
        <v>实际强度</v>
      </c>
      <c r="U9" s="1" t="str">
        <f t="shared" si="5"/>
        <v>更低或ban位</v>
      </c>
    </row>
    <row r="10" spans="1:21" x14ac:dyDescent="0.25">
      <c r="A10" s="7" t="s">
        <v>60</v>
      </c>
      <c r="B10" s="7">
        <v>9632</v>
      </c>
      <c r="C10" s="7">
        <v>8647</v>
      </c>
      <c r="D10" s="7">
        <v>8109</v>
      </c>
      <c r="E10" s="7">
        <v>8107</v>
      </c>
      <c r="F10" s="7">
        <v>8086</v>
      </c>
      <c r="G10" s="7">
        <v>7935</v>
      </c>
      <c r="H10" s="7">
        <v>7644</v>
      </c>
      <c r="I10" s="7">
        <v>7192</v>
      </c>
      <c r="J10" s="7">
        <v>7031</v>
      </c>
      <c r="K10" s="7">
        <v>6678</v>
      </c>
      <c r="L10" s="7">
        <v>6516</v>
      </c>
      <c r="M10" s="7">
        <v>6281</v>
      </c>
      <c r="N10" s="2">
        <f t="shared" si="0"/>
        <v>7654.833333333333</v>
      </c>
      <c r="O10" s="2">
        <f t="shared" si="1"/>
        <v>7363.625</v>
      </c>
      <c r="P10" s="2">
        <f t="shared" si="2"/>
        <v>8516.2000000000007</v>
      </c>
      <c r="Q10" s="2">
        <f>_xlfn.RANK.EQ(N10,N3:N31)</f>
        <v>10</v>
      </c>
      <c r="R10" s="2">
        <f>_xlfn.RANK.EQ(P10,P3:P31)</f>
        <v>12</v>
      </c>
      <c r="S10" s="6">
        <f t="shared" si="3"/>
        <v>-2</v>
      </c>
      <c r="T10" s="2" t="str">
        <f t="shared" si="4"/>
        <v>实际强度</v>
      </c>
      <c r="U10" s="1" t="str">
        <f t="shared" si="5"/>
        <v>更低或ban位</v>
      </c>
    </row>
    <row r="11" spans="1:21" x14ac:dyDescent="0.25">
      <c r="A11" s="7" t="s">
        <v>59</v>
      </c>
      <c r="B11" s="7">
        <v>11512</v>
      </c>
      <c r="C11" s="7">
        <v>10413</v>
      </c>
      <c r="D11" s="7">
        <v>10237</v>
      </c>
      <c r="E11" s="7">
        <v>10023</v>
      </c>
      <c r="F11" s="7">
        <v>9488</v>
      </c>
      <c r="G11" s="7">
        <v>9044</v>
      </c>
      <c r="H11" s="7">
        <v>8749</v>
      </c>
      <c r="I11" s="7">
        <v>8513</v>
      </c>
      <c r="J11" s="7">
        <v>8172</v>
      </c>
      <c r="K11" s="7">
        <v>7709</v>
      </c>
      <c r="L11" s="7">
        <v>7497</v>
      </c>
      <c r="M11" s="7">
        <v>7305</v>
      </c>
      <c r="N11" s="2">
        <f t="shared" si="0"/>
        <v>9055.1666666666661</v>
      </c>
      <c r="O11" s="2">
        <f t="shared" si="1"/>
        <v>8562.625</v>
      </c>
      <c r="P11" s="2">
        <f t="shared" si="2"/>
        <v>10334.6</v>
      </c>
      <c r="Q11" s="2">
        <f>_xlfn.RANK.EQ(N11,N3:N31)</f>
        <v>5</v>
      </c>
      <c r="R11" s="2">
        <f>_xlfn.RANK.EQ(P11,P3:P31)</f>
        <v>5</v>
      </c>
      <c r="S11" s="6">
        <f t="shared" si="3"/>
        <v>0</v>
      </c>
      <c r="T11" s="2" t="str">
        <f t="shared" si="4"/>
        <v>实际强度</v>
      </c>
      <c r="U11" s="1" t="str">
        <f t="shared" si="5"/>
        <v>更低或ban位</v>
      </c>
    </row>
    <row r="12" spans="1:21" x14ac:dyDescent="0.25">
      <c r="A12" s="7" t="s">
        <v>58</v>
      </c>
      <c r="B12" s="7">
        <v>12366</v>
      </c>
      <c r="C12" s="7">
        <v>12245</v>
      </c>
      <c r="D12" s="7">
        <v>12089</v>
      </c>
      <c r="E12" s="7">
        <v>12085</v>
      </c>
      <c r="F12" s="7">
        <v>11578</v>
      </c>
      <c r="G12" s="7">
        <v>10482</v>
      </c>
      <c r="H12" s="7">
        <v>10060</v>
      </c>
      <c r="I12" s="7">
        <v>9167</v>
      </c>
      <c r="J12" s="7">
        <v>8914</v>
      </c>
      <c r="K12" s="7">
        <v>8435</v>
      </c>
      <c r="L12" s="7">
        <v>8056</v>
      </c>
      <c r="M12" s="7">
        <v>7625</v>
      </c>
      <c r="N12" s="2">
        <f t="shared" si="0"/>
        <v>10258.5</v>
      </c>
      <c r="O12" s="2">
        <f t="shared" si="1"/>
        <v>9388.125</v>
      </c>
      <c r="P12" s="2">
        <f t="shared" si="2"/>
        <v>12072.6</v>
      </c>
      <c r="Q12" s="2">
        <f>_xlfn.RANK.EQ(N12,N3:N31)</f>
        <v>1</v>
      </c>
      <c r="R12" s="2">
        <f>_xlfn.RANK.EQ(P12,P3:P31)</f>
        <v>1</v>
      </c>
      <c r="S12" s="6">
        <f t="shared" si="3"/>
        <v>0</v>
      </c>
      <c r="T12" s="2" t="str">
        <f t="shared" si="4"/>
        <v>实际强度</v>
      </c>
      <c r="U12" s="1" t="str">
        <f t="shared" si="5"/>
        <v>更低或ban位</v>
      </c>
    </row>
    <row r="13" spans="1:21" x14ac:dyDescent="0.25">
      <c r="A13" s="7" t="s">
        <v>57</v>
      </c>
      <c r="B13" s="7">
        <v>7368</v>
      </c>
      <c r="C13" s="7">
        <v>7318</v>
      </c>
      <c r="D13" s="7">
        <v>7258</v>
      </c>
      <c r="E13" s="7">
        <v>7005</v>
      </c>
      <c r="F13" s="7">
        <v>6909</v>
      </c>
      <c r="G13" s="7">
        <v>6405</v>
      </c>
      <c r="H13" s="7">
        <v>6344</v>
      </c>
      <c r="I13" s="7">
        <v>5954</v>
      </c>
      <c r="J13" s="7">
        <v>5757</v>
      </c>
      <c r="K13" s="7">
        <v>5470</v>
      </c>
      <c r="L13" s="7">
        <v>5188</v>
      </c>
      <c r="M13" s="7">
        <v>4985</v>
      </c>
      <c r="N13" s="2">
        <f t="shared" si="0"/>
        <v>6330.083333333333</v>
      </c>
      <c r="O13" s="2">
        <f t="shared" si="1"/>
        <v>5933.875</v>
      </c>
      <c r="P13" s="2">
        <f t="shared" si="2"/>
        <v>7171.6</v>
      </c>
      <c r="Q13" s="2">
        <f>_xlfn.RANK.EQ(N13,N3:N31)</f>
        <v>20</v>
      </c>
      <c r="R13" s="2">
        <f>_xlfn.RANK.EQ(P13,P3:P31)</f>
        <v>24</v>
      </c>
      <c r="S13" s="3">
        <f t="shared" si="3"/>
        <v>-4</v>
      </c>
      <c r="T13" s="2" t="str">
        <f t="shared" si="4"/>
        <v>有差距</v>
      </c>
      <c r="U13" s="1" t="str">
        <f t="shared" si="5"/>
        <v>更低或ban位</v>
      </c>
    </row>
    <row r="14" spans="1:21" x14ac:dyDescent="0.25">
      <c r="A14" s="7" t="s">
        <v>56</v>
      </c>
      <c r="B14" s="7">
        <v>13051</v>
      </c>
      <c r="C14" s="7">
        <v>12091</v>
      </c>
      <c r="D14" s="7">
        <v>11957</v>
      </c>
      <c r="E14" s="7">
        <v>11120</v>
      </c>
      <c r="F14" s="7">
        <v>10813</v>
      </c>
      <c r="G14" s="7">
        <v>9059</v>
      </c>
      <c r="H14" s="7">
        <v>8781</v>
      </c>
      <c r="I14" s="7">
        <v>7899</v>
      </c>
      <c r="J14" s="7">
        <v>7626</v>
      </c>
      <c r="K14" s="7">
        <v>7260</v>
      </c>
      <c r="L14" s="7">
        <v>7006</v>
      </c>
      <c r="M14" s="7">
        <v>6762</v>
      </c>
      <c r="N14" s="2">
        <f t="shared" si="0"/>
        <v>9452.0833333333339</v>
      </c>
      <c r="O14" s="2">
        <f t="shared" si="1"/>
        <v>8430.5</v>
      </c>
      <c r="P14" s="2">
        <f t="shared" si="2"/>
        <v>11806.4</v>
      </c>
      <c r="Q14" s="2">
        <f>_xlfn.RANK.EQ(N14,N3:N31)</f>
        <v>4</v>
      </c>
      <c r="R14" s="2">
        <f>_xlfn.RANK.EQ(P14,P3:P31)</f>
        <v>2</v>
      </c>
      <c r="S14" s="3">
        <f t="shared" si="3"/>
        <v>2</v>
      </c>
      <c r="T14" s="2" t="str">
        <f t="shared" si="4"/>
        <v>实际强度</v>
      </c>
      <c r="U14" s="1" t="str">
        <f t="shared" si="5"/>
        <v>更高或特定</v>
      </c>
    </row>
    <row r="15" spans="1:21" x14ac:dyDescent="0.25">
      <c r="A15" s="7" t="s">
        <v>55</v>
      </c>
      <c r="B15" s="7">
        <v>9404</v>
      </c>
      <c r="C15" s="7">
        <v>9274</v>
      </c>
      <c r="D15" s="7">
        <v>9037</v>
      </c>
      <c r="E15" s="7">
        <v>8523</v>
      </c>
      <c r="F15" s="7">
        <v>8427</v>
      </c>
      <c r="G15" s="7">
        <v>8080</v>
      </c>
      <c r="H15" s="7">
        <v>7885</v>
      </c>
      <c r="I15" s="7">
        <v>7511</v>
      </c>
      <c r="J15" s="7">
        <v>7328</v>
      </c>
      <c r="K15" s="7">
        <v>7066</v>
      </c>
      <c r="L15" s="7">
        <v>6882</v>
      </c>
      <c r="M15" s="7">
        <v>6648</v>
      </c>
      <c r="N15" s="2">
        <f t="shared" si="0"/>
        <v>8005.416666666667</v>
      </c>
      <c r="O15" s="2">
        <f t="shared" si="1"/>
        <v>7600.5</v>
      </c>
      <c r="P15" s="2">
        <f t="shared" si="2"/>
        <v>8933</v>
      </c>
      <c r="Q15" s="2">
        <f>_xlfn.RANK.EQ(N15,N3:N31)</f>
        <v>7</v>
      </c>
      <c r="R15" s="2">
        <f>_xlfn.RANK.EQ(P15,P3:P31)</f>
        <v>9</v>
      </c>
      <c r="S15" s="3">
        <f t="shared" si="3"/>
        <v>-2</v>
      </c>
      <c r="T15" s="2" t="str">
        <f t="shared" si="4"/>
        <v>实际强度</v>
      </c>
      <c r="U15" s="1" t="str">
        <f t="shared" si="5"/>
        <v>更低或ban位</v>
      </c>
    </row>
    <row r="16" spans="1:21" x14ac:dyDescent="0.25">
      <c r="A16" s="7" t="s">
        <v>54</v>
      </c>
      <c r="B16" s="7">
        <v>9527</v>
      </c>
      <c r="C16" s="7">
        <v>9430</v>
      </c>
      <c r="D16" s="7">
        <v>8845</v>
      </c>
      <c r="E16" s="7">
        <v>8611</v>
      </c>
      <c r="F16" s="7">
        <v>8431</v>
      </c>
      <c r="G16" s="7">
        <v>7826</v>
      </c>
      <c r="H16" s="7">
        <v>7546</v>
      </c>
      <c r="I16" s="7">
        <v>7084</v>
      </c>
      <c r="J16" s="7">
        <v>6824</v>
      </c>
      <c r="K16" s="7">
        <v>6323</v>
      </c>
      <c r="L16" s="7">
        <v>6129</v>
      </c>
      <c r="M16" s="7">
        <v>5882</v>
      </c>
      <c r="N16" s="2">
        <f t="shared" si="0"/>
        <v>7704.833333333333</v>
      </c>
      <c r="O16" s="2">
        <f t="shared" si="1"/>
        <v>7142.625</v>
      </c>
      <c r="P16" s="2">
        <f t="shared" si="2"/>
        <v>8968.7999999999993</v>
      </c>
      <c r="Q16" s="2">
        <f>_xlfn.RANK.EQ(N16,N3:N31)</f>
        <v>9</v>
      </c>
      <c r="R16" s="2">
        <f>_xlfn.RANK.EQ(P16,P3:P31)</f>
        <v>8</v>
      </c>
      <c r="S16" s="3">
        <f t="shared" si="3"/>
        <v>1</v>
      </c>
      <c r="T16" s="2" t="str">
        <f t="shared" si="4"/>
        <v>实际强度</v>
      </c>
      <c r="U16" s="1" t="str">
        <f t="shared" si="5"/>
        <v>更高或特定</v>
      </c>
    </row>
    <row r="17" spans="1:21" x14ac:dyDescent="0.25">
      <c r="A17" s="7" t="s">
        <v>53</v>
      </c>
      <c r="B17" s="7">
        <v>7537</v>
      </c>
      <c r="C17" s="7">
        <v>7442</v>
      </c>
      <c r="D17" s="7">
        <v>7320</v>
      </c>
      <c r="E17" s="7">
        <v>7232</v>
      </c>
      <c r="F17" s="7">
        <v>7030</v>
      </c>
      <c r="G17" s="7">
        <v>6710</v>
      </c>
      <c r="H17" s="7">
        <v>6035</v>
      </c>
      <c r="I17" s="7">
        <v>5598</v>
      </c>
      <c r="J17" s="7">
        <v>5238</v>
      </c>
      <c r="K17" s="7">
        <v>4992</v>
      </c>
      <c r="L17" s="7">
        <v>4768</v>
      </c>
      <c r="M17" s="7">
        <v>4589</v>
      </c>
      <c r="N17" s="2">
        <f t="shared" si="0"/>
        <v>6207.583333333333</v>
      </c>
      <c r="O17" s="2">
        <f t="shared" si="1"/>
        <v>5683.375</v>
      </c>
      <c r="P17" s="2">
        <f t="shared" si="2"/>
        <v>7312.2</v>
      </c>
      <c r="Q17" s="2">
        <f>_xlfn.RANK.EQ(N17,N3:N31)</f>
        <v>22</v>
      </c>
      <c r="R17" s="2">
        <f>_xlfn.RANK.EQ(P17,P3:P31)</f>
        <v>19</v>
      </c>
      <c r="S17" s="3">
        <f t="shared" si="3"/>
        <v>3</v>
      </c>
      <c r="T17" s="2" t="str">
        <f t="shared" si="4"/>
        <v>有差距</v>
      </c>
      <c r="U17" s="1" t="str">
        <f t="shared" si="5"/>
        <v>更高或特定</v>
      </c>
    </row>
    <row r="18" spans="1:21" x14ac:dyDescent="0.25">
      <c r="A18" s="7" t="s">
        <v>52</v>
      </c>
      <c r="B18" s="7">
        <v>13177</v>
      </c>
      <c r="C18" s="7">
        <v>12268</v>
      </c>
      <c r="D18" s="7">
        <v>11027</v>
      </c>
      <c r="E18" s="7">
        <v>10930</v>
      </c>
      <c r="F18" s="7">
        <v>10684</v>
      </c>
      <c r="G18" s="7">
        <v>9375</v>
      </c>
      <c r="H18" s="7">
        <v>9067</v>
      </c>
      <c r="I18" s="7">
        <v>8535</v>
      </c>
      <c r="J18" s="7">
        <v>8281</v>
      </c>
      <c r="K18" s="7">
        <v>7907</v>
      </c>
      <c r="L18" s="7">
        <v>7670</v>
      </c>
      <c r="M18" s="7">
        <v>7392</v>
      </c>
      <c r="N18" s="2">
        <f t="shared" si="0"/>
        <v>9692.75</v>
      </c>
      <c r="O18" s="2">
        <f t="shared" si="1"/>
        <v>8925.5</v>
      </c>
      <c r="P18" s="2">
        <f t="shared" si="2"/>
        <v>11617.2</v>
      </c>
      <c r="Q18" s="2">
        <f>_xlfn.RANK.EQ(N18,N3:N31)</f>
        <v>2</v>
      </c>
      <c r="R18" s="2">
        <f>_xlfn.RANK.EQ(P18,P3:P31)</f>
        <v>3</v>
      </c>
      <c r="S18" s="3">
        <f t="shared" si="3"/>
        <v>-1</v>
      </c>
      <c r="T18" s="2" t="str">
        <f t="shared" si="4"/>
        <v>实际强度</v>
      </c>
      <c r="U18" s="1" t="str">
        <f t="shared" si="5"/>
        <v>更低或ban位</v>
      </c>
    </row>
    <row r="19" spans="1:21" x14ac:dyDescent="0.25">
      <c r="A19" s="7" t="s">
        <v>51</v>
      </c>
      <c r="B19" s="7">
        <v>7664</v>
      </c>
      <c r="C19" s="7">
        <v>7300</v>
      </c>
      <c r="D19" s="7">
        <v>7115</v>
      </c>
      <c r="E19" s="7">
        <v>6757</v>
      </c>
      <c r="F19" s="7">
        <v>6667</v>
      </c>
      <c r="G19" s="7">
        <v>6407</v>
      </c>
      <c r="H19" s="7">
        <v>5745</v>
      </c>
      <c r="I19" s="7">
        <v>5383</v>
      </c>
      <c r="J19" s="7">
        <v>5097</v>
      </c>
      <c r="K19" s="7">
        <v>4643</v>
      </c>
      <c r="L19" s="7">
        <v>4414</v>
      </c>
      <c r="M19" s="7">
        <v>4257</v>
      </c>
      <c r="N19" s="2">
        <f t="shared" si="0"/>
        <v>5954.083333333333</v>
      </c>
      <c r="O19" s="2">
        <f t="shared" si="1"/>
        <v>5451.25</v>
      </c>
      <c r="P19" s="2">
        <f t="shared" si="2"/>
        <v>7100.6</v>
      </c>
      <c r="Q19" s="2">
        <f>_xlfn.RANK.EQ(N19,N3:N31)</f>
        <v>24</v>
      </c>
      <c r="R19" s="2">
        <f>_xlfn.RANK.EQ(P19,P3:P31)</f>
        <v>25</v>
      </c>
      <c r="S19" s="3">
        <f t="shared" si="3"/>
        <v>-1</v>
      </c>
      <c r="T19" s="2" t="str">
        <f t="shared" si="4"/>
        <v>实际强度</v>
      </c>
      <c r="U19" s="1" t="str">
        <f t="shared" si="5"/>
        <v>更低或ban位</v>
      </c>
    </row>
    <row r="20" spans="1:21" x14ac:dyDescent="0.25">
      <c r="A20" s="7" t="s">
        <v>50</v>
      </c>
      <c r="B20" s="7">
        <v>9573</v>
      </c>
      <c r="C20" s="7">
        <v>9178</v>
      </c>
      <c r="D20" s="7">
        <v>9164</v>
      </c>
      <c r="E20" s="7">
        <v>9129</v>
      </c>
      <c r="F20" s="7">
        <v>8355</v>
      </c>
      <c r="G20" s="7">
        <v>8046</v>
      </c>
      <c r="H20" s="7">
        <v>7825</v>
      </c>
      <c r="I20" s="7">
        <v>7536</v>
      </c>
      <c r="J20" s="7">
        <v>7316</v>
      </c>
      <c r="K20" s="7">
        <v>7031</v>
      </c>
      <c r="L20" s="7">
        <v>6890</v>
      </c>
      <c r="M20" s="7">
        <v>6720</v>
      </c>
      <c r="N20" s="2">
        <f t="shared" si="0"/>
        <v>8063.583333333333</v>
      </c>
      <c r="O20" s="2">
        <f t="shared" si="1"/>
        <v>7617.125</v>
      </c>
      <c r="P20" s="2">
        <f t="shared" si="2"/>
        <v>9079.7999999999993</v>
      </c>
      <c r="Q20" s="2">
        <f>_xlfn.RANK.EQ(N20,N3:N31)</f>
        <v>6</v>
      </c>
      <c r="R20" s="2">
        <f>_xlfn.RANK.EQ(P20,P3:P31)</f>
        <v>7</v>
      </c>
      <c r="S20" s="3">
        <f t="shared" si="3"/>
        <v>-1</v>
      </c>
      <c r="T20" s="2" t="str">
        <f t="shared" si="4"/>
        <v>实际强度</v>
      </c>
      <c r="U20" s="1" t="str">
        <f t="shared" si="5"/>
        <v>更低或ban位</v>
      </c>
    </row>
    <row r="21" spans="1:21" x14ac:dyDescent="0.25">
      <c r="A21" s="7" t="s">
        <v>49</v>
      </c>
      <c r="B21" s="7">
        <v>8808</v>
      </c>
      <c r="C21" s="7">
        <v>8207</v>
      </c>
      <c r="D21" s="7">
        <v>8093</v>
      </c>
      <c r="E21" s="7">
        <v>8040</v>
      </c>
      <c r="F21" s="7">
        <v>8000</v>
      </c>
      <c r="G21" s="7">
        <v>7568</v>
      </c>
      <c r="H21" s="7">
        <v>7320</v>
      </c>
      <c r="I21" s="7">
        <v>6936</v>
      </c>
      <c r="J21" s="7">
        <v>6719</v>
      </c>
      <c r="K21" s="7">
        <v>6363</v>
      </c>
      <c r="L21" s="7">
        <v>6167</v>
      </c>
      <c r="M21" s="7">
        <v>6044</v>
      </c>
      <c r="N21" s="2">
        <f t="shared" si="0"/>
        <v>7355.416666666667</v>
      </c>
      <c r="O21" s="2">
        <f t="shared" si="1"/>
        <v>6990.625</v>
      </c>
      <c r="P21" s="2">
        <f t="shared" si="2"/>
        <v>8229.6</v>
      </c>
      <c r="Q21" s="2">
        <f>_xlfn.RANK.EQ(N21,N3:N31)</f>
        <v>11</v>
      </c>
      <c r="R21" s="2">
        <f>_xlfn.RANK.EQ(P21,P3:P31)</f>
        <v>13</v>
      </c>
      <c r="S21" s="3">
        <f t="shared" si="3"/>
        <v>-2</v>
      </c>
      <c r="T21" s="2" t="str">
        <f t="shared" si="4"/>
        <v>实际强度</v>
      </c>
      <c r="U21" s="1" t="str">
        <f t="shared" si="5"/>
        <v>更低或ban位</v>
      </c>
    </row>
    <row r="22" spans="1:21" x14ac:dyDescent="0.25">
      <c r="A22" s="7" t="s">
        <v>48</v>
      </c>
      <c r="B22" s="7">
        <v>8542</v>
      </c>
      <c r="C22" s="7">
        <v>7835</v>
      </c>
      <c r="D22" s="7">
        <v>7654</v>
      </c>
      <c r="E22" s="7">
        <v>7632</v>
      </c>
      <c r="F22" s="7">
        <v>7378</v>
      </c>
      <c r="G22" s="7">
        <v>6402</v>
      </c>
      <c r="H22" s="7">
        <v>6244</v>
      </c>
      <c r="I22" s="7">
        <v>5763</v>
      </c>
      <c r="J22" s="7">
        <v>5550</v>
      </c>
      <c r="K22" s="7">
        <v>5069</v>
      </c>
      <c r="L22" s="7">
        <v>4694</v>
      </c>
      <c r="M22" s="7">
        <v>4317</v>
      </c>
      <c r="N22" s="2">
        <f t="shared" si="0"/>
        <v>6423.333333333333</v>
      </c>
      <c r="O22" s="2">
        <f t="shared" si="1"/>
        <v>5822.625</v>
      </c>
      <c r="P22" s="2">
        <f t="shared" si="2"/>
        <v>7808.2</v>
      </c>
      <c r="Q22" s="2">
        <f>_xlfn.RANK.EQ(N22,N3:N31)</f>
        <v>18</v>
      </c>
      <c r="R22" s="2">
        <f>_xlfn.RANK.EQ(P22,P3:P31)</f>
        <v>15</v>
      </c>
      <c r="S22" s="3">
        <f t="shared" si="3"/>
        <v>3</v>
      </c>
      <c r="T22" s="2" t="str">
        <f t="shared" si="4"/>
        <v>有差距</v>
      </c>
      <c r="U22" s="1" t="str">
        <f t="shared" si="5"/>
        <v>更高或特定</v>
      </c>
    </row>
    <row r="23" spans="1:21" x14ac:dyDescent="0.25">
      <c r="A23" s="7" t="s">
        <v>47</v>
      </c>
      <c r="B23" s="7">
        <v>8803</v>
      </c>
      <c r="C23" s="7">
        <v>8701</v>
      </c>
      <c r="D23" s="7">
        <v>8654</v>
      </c>
      <c r="E23" s="7">
        <v>8508</v>
      </c>
      <c r="F23" s="7">
        <v>8170</v>
      </c>
      <c r="G23" s="7">
        <v>7627</v>
      </c>
      <c r="H23" s="7">
        <v>7168</v>
      </c>
      <c r="I23" s="7">
        <v>6546</v>
      </c>
      <c r="J23" s="7">
        <v>6233</v>
      </c>
      <c r="K23" s="7">
        <v>5924</v>
      </c>
      <c r="L23" s="7">
        <v>5711</v>
      </c>
      <c r="M23" s="7">
        <v>5383</v>
      </c>
      <c r="N23" s="2">
        <f t="shared" si="0"/>
        <v>7285.666666666667</v>
      </c>
      <c r="O23" s="2">
        <f t="shared" si="1"/>
        <v>6674.375</v>
      </c>
      <c r="P23" s="2">
        <f t="shared" si="2"/>
        <v>8567.2000000000007</v>
      </c>
      <c r="Q23" s="2">
        <f>_xlfn.RANK.EQ(N23,N3:N31)</f>
        <v>12</v>
      </c>
      <c r="R23" s="2">
        <f>_xlfn.RANK.EQ(P23,P3:P31)</f>
        <v>11</v>
      </c>
      <c r="S23" s="3">
        <f t="shared" si="3"/>
        <v>1</v>
      </c>
      <c r="T23" s="2" t="str">
        <f t="shared" si="4"/>
        <v>实际强度</v>
      </c>
      <c r="U23" s="1" t="str">
        <f t="shared" si="5"/>
        <v>更高或特定</v>
      </c>
    </row>
    <row r="24" spans="1:21" x14ac:dyDescent="0.25">
      <c r="A24" s="7" t="s">
        <v>46</v>
      </c>
      <c r="B24" s="7">
        <v>7520</v>
      </c>
      <c r="C24" s="7">
        <v>7349</v>
      </c>
      <c r="D24" s="7">
        <v>7280</v>
      </c>
      <c r="E24" s="7">
        <v>7217</v>
      </c>
      <c r="F24" s="7">
        <v>7110</v>
      </c>
      <c r="G24" s="7">
        <v>6609</v>
      </c>
      <c r="H24" s="7">
        <v>6290</v>
      </c>
      <c r="I24" s="7">
        <v>6019</v>
      </c>
      <c r="J24" s="7">
        <v>5795</v>
      </c>
      <c r="K24" s="7">
        <v>5418</v>
      </c>
      <c r="L24" s="7">
        <v>5155</v>
      </c>
      <c r="M24" s="7">
        <v>4908</v>
      </c>
      <c r="N24" s="2">
        <f t="shared" si="0"/>
        <v>6389.166666666667</v>
      </c>
      <c r="O24" s="2">
        <f t="shared" si="1"/>
        <v>5964.25</v>
      </c>
      <c r="P24" s="2">
        <f t="shared" si="2"/>
        <v>7295.2</v>
      </c>
      <c r="Q24" s="2">
        <f>_xlfn.RANK.EQ(N24,N3:N31)</f>
        <v>19</v>
      </c>
      <c r="R24" s="2">
        <f>_xlfn.RANK.EQ(P24,P3:P31)</f>
        <v>22</v>
      </c>
      <c r="S24" s="3">
        <f t="shared" si="3"/>
        <v>-3</v>
      </c>
      <c r="T24" s="2" t="str">
        <f t="shared" si="4"/>
        <v>有差距</v>
      </c>
      <c r="U24" s="1" t="str">
        <f t="shared" si="5"/>
        <v>更低或ban位</v>
      </c>
    </row>
    <row r="25" spans="1:21" x14ac:dyDescent="0.25">
      <c r="A25" s="7" t="s">
        <v>45</v>
      </c>
      <c r="B25" s="7">
        <v>7618</v>
      </c>
      <c r="C25" s="7">
        <v>7520</v>
      </c>
      <c r="D25" s="7">
        <v>7362</v>
      </c>
      <c r="E25" s="7">
        <v>6870</v>
      </c>
      <c r="F25" s="7">
        <v>6852</v>
      </c>
      <c r="G25" s="7">
        <v>6513</v>
      </c>
      <c r="H25" s="7">
        <v>6084</v>
      </c>
      <c r="I25" s="7">
        <v>5358</v>
      </c>
      <c r="J25" s="7">
        <v>5046</v>
      </c>
      <c r="K25" s="7">
        <v>4681</v>
      </c>
      <c r="L25" s="7">
        <v>4440</v>
      </c>
      <c r="M25" s="7">
        <v>4175</v>
      </c>
      <c r="N25" s="2">
        <f t="shared" si="0"/>
        <v>6043.25</v>
      </c>
      <c r="O25" s="2">
        <f t="shared" si="1"/>
        <v>5489.375</v>
      </c>
      <c r="P25" s="2">
        <f t="shared" si="2"/>
        <v>7244.4</v>
      </c>
      <c r="Q25" s="2">
        <f>_xlfn.RANK.EQ(N25,N3:N31)</f>
        <v>23</v>
      </c>
      <c r="R25" s="2">
        <f>_xlfn.RANK.EQ(P25,P3:P31)</f>
        <v>23</v>
      </c>
      <c r="S25" s="3">
        <f t="shared" si="3"/>
        <v>0</v>
      </c>
      <c r="T25" s="2" t="str">
        <f t="shared" si="4"/>
        <v>实际强度</v>
      </c>
      <c r="U25" s="1" t="str">
        <f t="shared" si="5"/>
        <v>更低或ban位</v>
      </c>
    </row>
    <row r="26" spans="1:21" x14ac:dyDescent="0.25">
      <c r="A26" s="7" t="s">
        <v>44</v>
      </c>
      <c r="B26" s="7">
        <v>7525</v>
      </c>
      <c r="C26" s="7">
        <v>7200</v>
      </c>
      <c r="D26" s="7">
        <v>6813</v>
      </c>
      <c r="E26" s="7">
        <v>6434</v>
      </c>
      <c r="F26" s="7">
        <v>6417</v>
      </c>
      <c r="G26" s="7">
        <v>6031</v>
      </c>
      <c r="H26" s="7">
        <v>5708</v>
      </c>
      <c r="I26" s="7">
        <v>5229</v>
      </c>
      <c r="J26" s="7">
        <v>4954</v>
      </c>
      <c r="K26" s="7">
        <v>4471</v>
      </c>
      <c r="L26" s="7">
        <v>4169</v>
      </c>
      <c r="M26" s="7">
        <v>3878</v>
      </c>
      <c r="N26" s="2">
        <f t="shared" si="0"/>
        <v>5735.75</v>
      </c>
      <c r="O26" s="2">
        <f t="shared" si="1"/>
        <v>5245.625</v>
      </c>
      <c r="P26" s="2">
        <f t="shared" si="2"/>
        <v>6877.8</v>
      </c>
      <c r="Q26" s="2">
        <f>_xlfn.RANK.EQ(N26,N3:N31)</f>
        <v>26</v>
      </c>
      <c r="R26" s="2">
        <f>_xlfn.RANK.EQ(P26,P3:P31)</f>
        <v>26</v>
      </c>
      <c r="S26" s="3">
        <f t="shared" si="3"/>
        <v>0</v>
      </c>
      <c r="T26" s="2" t="str">
        <f t="shared" si="4"/>
        <v>实际强度</v>
      </c>
      <c r="U26" s="1" t="str">
        <f t="shared" si="5"/>
        <v>更低或ban位</v>
      </c>
    </row>
    <row r="27" spans="1:21" x14ac:dyDescent="0.25">
      <c r="A27" s="7" t="s">
        <v>43</v>
      </c>
      <c r="B27" s="7">
        <v>7897</v>
      </c>
      <c r="C27" s="7">
        <v>7846</v>
      </c>
      <c r="D27" s="7">
        <v>7701</v>
      </c>
      <c r="E27" s="7">
        <v>7693</v>
      </c>
      <c r="F27" s="7">
        <v>7629</v>
      </c>
      <c r="G27" s="7">
        <v>7246</v>
      </c>
      <c r="H27" s="7">
        <v>7079</v>
      </c>
      <c r="I27" s="7">
        <v>6849</v>
      </c>
      <c r="J27" s="7">
        <v>6661</v>
      </c>
      <c r="K27" s="7">
        <v>6382</v>
      </c>
      <c r="L27" s="7">
        <v>6240</v>
      </c>
      <c r="M27" s="7">
        <v>6075</v>
      </c>
      <c r="N27" s="2">
        <f t="shared" si="0"/>
        <v>7108.166666666667</v>
      </c>
      <c r="O27" s="2">
        <f t="shared" si="1"/>
        <v>6803.625</v>
      </c>
      <c r="P27" s="2">
        <f t="shared" si="2"/>
        <v>7753.2</v>
      </c>
      <c r="Q27" s="2">
        <f>_xlfn.RANK.EQ(N27,N3:N31)</f>
        <v>15</v>
      </c>
      <c r="R27" s="2">
        <f>_xlfn.RANK.EQ(P27,P3:P31)</f>
        <v>16</v>
      </c>
      <c r="S27" s="3">
        <f t="shared" si="3"/>
        <v>-1</v>
      </c>
      <c r="T27" s="2" t="str">
        <f t="shared" si="4"/>
        <v>实际强度</v>
      </c>
      <c r="U27" s="1" t="str">
        <f t="shared" si="5"/>
        <v>更低或ban位</v>
      </c>
    </row>
    <row r="28" spans="1:21" x14ac:dyDescent="0.25">
      <c r="A28" s="7" t="s">
        <v>42</v>
      </c>
      <c r="B28" s="7">
        <v>8659</v>
      </c>
      <c r="C28" s="7">
        <v>8571</v>
      </c>
      <c r="D28" s="7">
        <v>7898</v>
      </c>
      <c r="E28" s="7">
        <v>7701</v>
      </c>
      <c r="F28" s="7">
        <v>7608</v>
      </c>
      <c r="G28" s="7">
        <v>7442</v>
      </c>
      <c r="H28" s="7">
        <v>7134</v>
      </c>
      <c r="I28" s="7">
        <v>6848</v>
      </c>
      <c r="J28" s="7">
        <v>6645</v>
      </c>
      <c r="K28" s="7">
        <v>6400</v>
      </c>
      <c r="L28" s="7">
        <v>6273</v>
      </c>
      <c r="M28" s="7">
        <v>6039</v>
      </c>
      <c r="N28" s="2">
        <f t="shared" si="0"/>
        <v>7268.166666666667</v>
      </c>
      <c r="O28" s="2">
        <f t="shared" si="1"/>
        <v>6930</v>
      </c>
      <c r="P28" s="2">
        <f t="shared" si="2"/>
        <v>8087.4</v>
      </c>
      <c r="Q28" s="2">
        <f>_xlfn.RANK.EQ(N28,N3:N31)</f>
        <v>13</v>
      </c>
      <c r="R28" s="2">
        <f>_xlfn.RANK.EQ(P28,P3:P31)</f>
        <v>14</v>
      </c>
      <c r="S28" s="3">
        <f t="shared" si="3"/>
        <v>-1</v>
      </c>
      <c r="T28" s="2" t="str">
        <f t="shared" si="4"/>
        <v>实际强度</v>
      </c>
      <c r="U28" s="1" t="str">
        <f t="shared" si="5"/>
        <v>更低或ban位</v>
      </c>
    </row>
    <row r="29" spans="1:21" x14ac:dyDescent="0.25">
      <c r="A29" s="7" t="s">
        <v>41</v>
      </c>
      <c r="B29" s="7">
        <v>7793</v>
      </c>
      <c r="C29" s="7">
        <v>7463</v>
      </c>
      <c r="D29" s="7">
        <v>7328</v>
      </c>
      <c r="E29" s="7">
        <v>7047</v>
      </c>
      <c r="F29" s="7">
        <v>6900</v>
      </c>
      <c r="G29" s="7">
        <v>5900</v>
      </c>
      <c r="H29" s="7">
        <v>5775</v>
      </c>
      <c r="I29" s="7">
        <v>5155</v>
      </c>
      <c r="J29" s="7">
        <v>4735</v>
      </c>
      <c r="K29" s="7">
        <v>4086</v>
      </c>
      <c r="L29" s="7">
        <v>3721</v>
      </c>
      <c r="M29" s="7">
        <v>3407</v>
      </c>
      <c r="N29" s="2">
        <f t="shared" si="0"/>
        <v>5775.833333333333</v>
      </c>
      <c r="O29" s="2">
        <f t="shared" si="1"/>
        <v>5071.5</v>
      </c>
      <c r="P29" s="2">
        <f t="shared" si="2"/>
        <v>7306.2</v>
      </c>
      <c r="Q29" s="2">
        <f>_xlfn.RANK.EQ(N29,N3:N31)</f>
        <v>25</v>
      </c>
      <c r="R29" s="2">
        <f>_xlfn.RANK.EQ(P29,P3:P31)</f>
        <v>21</v>
      </c>
      <c r="S29" s="3">
        <f t="shared" si="3"/>
        <v>4</v>
      </c>
      <c r="T29" s="2" t="str">
        <f t="shared" si="4"/>
        <v>有差距</v>
      </c>
      <c r="U29" s="1" t="str">
        <f t="shared" si="5"/>
        <v>更高或特定</v>
      </c>
    </row>
    <row r="30" spans="1:21" x14ac:dyDescent="0.25">
      <c r="A30" s="7" t="s">
        <v>40</v>
      </c>
      <c r="B30" s="7">
        <v>9819</v>
      </c>
      <c r="C30" s="7">
        <v>9549</v>
      </c>
      <c r="D30" s="7">
        <v>9153</v>
      </c>
      <c r="E30" s="7">
        <v>9093</v>
      </c>
      <c r="F30" s="7">
        <v>8390</v>
      </c>
      <c r="G30" s="7">
        <v>8076</v>
      </c>
      <c r="H30" s="7">
        <v>7964</v>
      </c>
      <c r="I30" s="7">
        <v>7280</v>
      </c>
      <c r="J30" s="7">
        <v>6921</v>
      </c>
      <c r="K30" s="7">
        <v>6503</v>
      </c>
      <c r="L30" s="7">
        <v>6263</v>
      </c>
      <c r="M30" s="7">
        <v>6051</v>
      </c>
      <c r="N30" s="2">
        <f t="shared" si="0"/>
        <v>7921.833333333333</v>
      </c>
      <c r="O30" s="2">
        <f t="shared" si="1"/>
        <v>7359.625</v>
      </c>
      <c r="P30" s="2">
        <f t="shared" si="2"/>
        <v>9200.7999999999993</v>
      </c>
      <c r="Q30" s="2">
        <f>_xlfn.RANK.EQ(N30,N3:N31)</f>
        <v>8</v>
      </c>
      <c r="R30" s="2">
        <f>_xlfn.RANK.EQ(P30,P3:P31)</f>
        <v>6</v>
      </c>
      <c r="S30" s="3">
        <f t="shared" si="3"/>
        <v>2</v>
      </c>
      <c r="T30" s="2" t="str">
        <f t="shared" si="4"/>
        <v>实际强度</v>
      </c>
      <c r="U30" s="1" t="str">
        <f t="shared" si="5"/>
        <v>更高或特定</v>
      </c>
    </row>
    <row r="31" spans="1:21" x14ac:dyDescent="0.25">
      <c r="A31" s="7" t="s">
        <v>39</v>
      </c>
      <c r="B31" s="7">
        <v>6511</v>
      </c>
      <c r="C31" s="7">
        <v>5389</v>
      </c>
      <c r="D31" s="7">
        <v>5185</v>
      </c>
      <c r="E31" s="7">
        <v>5145</v>
      </c>
      <c r="F31" s="7">
        <v>5138</v>
      </c>
      <c r="G31" s="7">
        <v>4748</v>
      </c>
      <c r="H31" s="7">
        <v>4442</v>
      </c>
      <c r="I31" s="7">
        <v>4130</v>
      </c>
      <c r="J31" s="7">
        <v>3910</v>
      </c>
      <c r="K31" s="7">
        <v>3430</v>
      </c>
      <c r="L31" s="7">
        <v>3031</v>
      </c>
      <c r="M31" s="7">
        <v>2713</v>
      </c>
      <c r="N31" s="2">
        <f t="shared" si="0"/>
        <v>4481</v>
      </c>
      <c r="O31" s="2">
        <f t="shared" si="1"/>
        <v>4114.375</v>
      </c>
      <c r="P31" s="2">
        <f t="shared" si="2"/>
        <v>5473.6</v>
      </c>
      <c r="Q31" s="2">
        <f>_xlfn.RANK.EQ(N31,N3:N31)</f>
        <v>29</v>
      </c>
      <c r="R31" s="2">
        <f>_xlfn.RANK.EQ(P31,P3:P31)</f>
        <v>29</v>
      </c>
      <c r="S31" s="3">
        <f t="shared" si="3"/>
        <v>0</v>
      </c>
      <c r="T31" s="2" t="str">
        <f t="shared" si="4"/>
        <v>实际强度</v>
      </c>
      <c r="U31" s="1" t="str">
        <f t="shared" si="5"/>
        <v>更低或ban位</v>
      </c>
    </row>
    <row r="32" spans="1:21" x14ac:dyDescent="0.25">
      <c r="A32" s="7" t="s">
        <v>38</v>
      </c>
      <c r="B32" s="7" t="s">
        <v>37</v>
      </c>
      <c r="C32" s="7" t="s">
        <v>36</v>
      </c>
      <c r="D32" s="7" t="s">
        <v>35</v>
      </c>
      <c r="E32" s="7" t="s">
        <v>34</v>
      </c>
      <c r="F32" s="7" t="s">
        <v>33</v>
      </c>
      <c r="G32" s="7" t="s">
        <v>32</v>
      </c>
      <c r="H32" s="7" t="s">
        <v>31</v>
      </c>
      <c r="I32" s="7" t="s">
        <v>30</v>
      </c>
      <c r="J32" s="7" t="s">
        <v>29</v>
      </c>
      <c r="K32" s="7" t="s">
        <v>28</v>
      </c>
      <c r="L32" s="7" t="s">
        <v>27</v>
      </c>
      <c r="M32" s="7" t="s">
        <v>26</v>
      </c>
      <c r="N32" s="7" t="s">
        <v>25</v>
      </c>
      <c r="O32" s="2" t="s">
        <v>24</v>
      </c>
      <c r="P32" s="2" t="s">
        <v>23</v>
      </c>
      <c r="Q32" s="7" t="s">
        <v>22</v>
      </c>
      <c r="R32" s="7" t="s">
        <v>21</v>
      </c>
      <c r="S32" s="5" t="s">
        <v>20</v>
      </c>
      <c r="T32" s="2" t="s">
        <v>19</v>
      </c>
      <c r="U32" s="7" t="s">
        <v>18</v>
      </c>
    </row>
    <row r="33" spans="1:21" x14ac:dyDescent="0.25">
      <c r="A33" s="7" t="s">
        <v>17</v>
      </c>
      <c r="B33" s="7">
        <v>9655</v>
      </c>
      <c r="C33" s="7">
        <v>9343</v>
      </c>
      <c r="D33" s="7">
        <v>8809</v>
      </c>
      <c r="E33" s="7">
        <v>8492</v>
      </c>
      <c r="F33" s="7">
        <v>8431</v>
      </c>
      <c r="G33" s="7">
        <v>7967</v>
      </c>
      <c r="H33" s="7">
        <v>7885</v>
      </c>
      <c r="I33" s="7">
        <v>7404</v>
      </c>
      <c r="J33" s="7">
        <v>7097</v>
      </c>
      <c r="K33" s="7">
        <v>6781</v>
      </c>
      <c r="L33" s="7">
        <v>6554</v>
      </c>
      <c r="M33" s="7">
        <v>6315</v>
      </c>
      <c r="N33" s="2">
        <f t="shared" ref="N33:N50" si="6">AVERAGE(B33:M33)</f>
        <v>7894.416666666667</v>
      </c>
      <c r="O33" s="2">
        <f t="shared" ref="O33:O50" si="7">AVERAGE(B33,G33:M33)</f>
        <v>7457.25</v>
      </c>
      <c r="P33" s="2">
        <f t="shared" ref="P33:P50" si="8">AVERAGE(B33:F33)</f>
        <v>8946</v>
      </c>
      <c r="Q33" s="2">
        <f>_xlfn.RANK.EQ(N33,N33:N50)</f>
        <v>16</v>
      </c>
      <c r="R33" s="2">
        <f>_xlfn.RANK.EQ(P33,P33:P50)</f>
        <v>16</v>
      </c>
      <c r="S33" s="3">
        <f t="shared" ref="S33:S50" si="9">Q33-R33</f>
        <v>0</v>
      </c>
      <c r="T33" s="2" t="str">
        <f t="shared" ref="T33:T50" si="10">IF(ABS(S33)&gt;=3,"有差距","实际强度")</f>
        <v>实际强度</v>
      </c>
      <c r="U33" s="1" t="str">
        <f t="shared" ref="U33:U50" si="11">IF(S33&gt;0,"更高或特定","更低或ban位")</f>
        <v>更低或ban位</v>
      </c>
    </row>
    <row r="34" spans="1:21" x14ac:dyDescent="0.25">
      <c r="A34" s="7" t="s">
        <v>16</v>
      </c>
      <c r="B34" s="7">
        <v>10485</v>
      </c>
      <c r="C34" s="7">
        <v>10388</v>
      </c>
      <c r="D34" s="7">
        <v>10201</v>
      </c>
      <c r="E34" s="7">
        <v>9767</v>
      </c>
      <c r="F34" s="7">
        <v>9541</v>
      </c>
      <c r="G34" s="7">
        <v>8923</v>
      </c>
      <c r="H34" s="7">
        <v>8762</v>
      </c>
      <c r="I34" s="7">
        <v>8107</v>
      </c>
      <c r="J34" s="7">
        <v>7626</v>
      </c>
      <c r="K34" s="7">
        <v>6929</v>
      </c>
      <c r="L34" s="7">
        <v>6653</v>
      </c>
      <c r="M34" s="7">
        <v>6357</v>
      </c>
      <c r="N34" s="2">
        <f t="shared" si="6"/>
        <v>8644.9166666666661</v>
      </c>
      <c r="O34" s="2">
        <f t="shared" si="7"/>
        <v>7980.25</v>
      </c>
      <c r="P34" s="2">
        <f t="shared" si="8"/>
        <v>10076.4</v>
      </c>
      <c r="Q34" s="2">
        <f>_xlfn.RANK.EQ(N34,N33:N50)</f>
        <v>13</v>
      </c>
      <c r="R34" s="2">
        <f>_xlfn.RANK.EQ(P34,P33:P50)</f>
        <v>11</v>
      </c>
      <c r="S34" s="3">
        <f t="shared" si="9"/>
        <v>2</v>
      </c>
      <c r="T34" s="2" t="str">
        <f t="shared" si="10"/>
        <v>实际强度</v>
      </c>
      <c r="U34" s="1" t="str">
        <f t="shared" si="11"/>
        <v>更高或特定</v>
      </c>
    </row>
    <row r="35" spans="1:21" x14ac:dyDescent="0.25">
      <c r="A35" s="7" t="s">
        <v>15</v>
      </c>
      <c r="B35" s="7">
        <v>9256</v>
      </c>
      <c r="C35" s="7">
        <v>9031</v>
      </c>
      <c r="D35" s="7">
        <v>8909</v>
      </c>
      <c r="E35" s="7">
        <v>8678</v>
      </c>
      <c r="F35" s="7">
        <v>8665</v>
      </c>
      <c r="G35" s="7">
        <v>8387</v>
      </c>
      <c r="H35" s="7">
        <v>8041</v>
      </c>
      <c r="I35" s="7">
        <v>7467</v>
      </c>
      <c r="J35" s="7">
        <v>7134</v>
      </c>
      <c r="K35" s="7">
        <v>6714</v>
      </c>
      <c r="L35" s="7">
        <v>6362</v>
      </c>
      <c r="M35" s="7">
        <v>6033</v>
      </c>
      <c r="N35" s="2">
        <f t="shared" si="6"/>
        <v>7889.75</v>
      </c>
      <c r="O35" s="2">
        <f t="shared" si="7"/>
        <v>7424.25</v>
      </c>
      <c r="P35" s="2">
        <f t="shared" si="8"/>
        <v>8907.7999999999993</v>
      </c>
      <c r="Q35" s="2">
        <f>_xlfn.RANK.EQ(N35,N33:N50)</f>
        <v>17</v>
      </c>
      <c r="R35" s="2">
        <f>_xlfn.RANK.EQ(P35,P33:P50)</f>
        <v>17</v>
      </c>
      <c r="S35" s="3">
        <f t="shared" si="9"/>
        <v>0</v>
      </c>
      <c r="T35" s="2" t="str">
        <f t="shared" si="10"/>
        <v>实际强度</v>
      </c>
      <c r="U35" s="1" t="str">
        <f t="shared" si="11"/>
        <v>更低或ban位</v>
      </c>
    </row>
    <row r="36" spans="1:21" x14ac:dyDescent="0.25">
      <c r="A36" s="7" t="s">
        <v>14</v>
      </c>
      <c r="B36" s="7">
        <v>9861</v>
      </c>
      <c r="C36" s="7">
        <v>8771</v>
      </c>
      <c r="D36" s="7">
        <v>9708</v>
      </c>
      <c r="E36" s="7">
        <v>9410</v>
      </c>
      <c r="F36" s="7">
        <v>9301</v>
      </c>
      <c r="G36" s="7">
        <v>8820</v>
      </c>
      <c r="H36" s="7">
        <v>8558</v>
      </c>
      <c r="I36" s="7">
        <v>8242</v>
      </c>
      <c r="J36" s="7">
        <v>7961</v>
      </c>
      <c r="K36" s="7">
        <v>7454</v>
      </c>
      <c r="L36" s="7">
        <v>7164</v>
      </c>
      <c r="M36" s="7">
        <v>6953</v>
      </c>
      <c r="N36" s="2">
        <f t="shared" si="6"/>
        <v>8516.9166666666661</v>
      </c>
      <c r="O36" s="2">
        <f t="shared" si="7"/>
        <v>8126.625</v>
      </c>
      <c r="P36" s="2">
        <f t="shared" si="8"/>
        <v>9410.2000000000007</v>
      </c>
      <c r="Q36" s="2">
        <f>_xlfn.RANK.EQ(N36,N33:N50)</f>
        <v>15</v>
      </c>
      <c r="R36" s="2">
        <f>_xlfn.RANK.EQ(P36,P33:P50)</f>
        <v>15</v>
      </c>
      <c r="S36" s="3">
        <f t="shared" si="9"/>
        <v>0</v>
      </c>
      <c r="T36" s="2" t="str">
        <f t="shared" si="10"/>
        <v>实际强度</v>
      </c>
      <c r="U36" s="1" t="str">
        <f t="shared" si="11"/>
        <v>更低或ban位</v>
      </c>
    </row>
    <row r="37" spans="1:21" x14ac:dyDescent="0.25">
      <c r="A37" s="7" t="s">
        <v>13</v>
      </c>
      <c r="B37" s="7">
        <v>10741</v>
      </c>
      <c r="C37" s="7">
        <v>10309</v>
      </c>
      <c r="D37" s="7">
        <v>10233</v>
      </c>
      <c r="E37" s="7">
        <v>9827</v>
      </c>
      <c r="F37" s="7">
        <v>9671</v>
      </c>
      <c r="G37" s="7">
        <v>8800</v>
      </c>
      <c r="H37" s="7">
        <v>8584</v>
      </c>
      <c r="I37" s="7">
        <v>8051</v>
      </c>
      <c r="J37" s="7">
        <v>7446</v>
      </c>
      <c r="K37" s="7">
        <v>6815</v>
      </c>
      <c r="L37" s="7">
        <v>6530</v>
      </c>
      <c r="M37" s="7">
        <v>6049</v>
      </c>
      <c r="N37" s="2">
        <f t="shared" si="6"/>
        <v>8588</v>
      </c>
      <c r="O37" s="2">
        <f t="shared" si="7"/>
        <v>7877</v>
      </c>
      <c r="P37" s="2">
        <f t="shared" si="8"/>
        <v>10156.200000000001</v>
      </c>
      <c r="Q37" s="2">
        <f>_xlfn.RANK.EQ(N37,N33:N50)</f>
        <v>14</v>
      </c>
      <c r="R37" s="2">
        <f>_xlfn.RANK.EQ(P37,P33:P50)</f>
        <v>10</v>
      </c>
      <c r="S37" s="3">
        <f t="shared" si="9"/>
        <v>4</v>
      </c>
      <c r="T37" s="2" t="str">
        <f t="shared" si="10"/>
        <v>有差距</v>
      </c>
      <c r="U37" s="1" t="str">
        <f t="shared" si="11"/>
        <v>更高或特定</v>
      </c>
    </row>
    <row r="38" spans="1:21" x14ac:dyDescent="0.25">
      <c r="A38" s="7" t="s">
        <v>12</v>
      </c>
      <c r="B38" s="7">
        <v>10356</v>
      </c>
      <c r="C38" s="7">
        <v>10017</v>
      </c>
      <c r="D38" s="7">
        <v>9555</v>
      </c>
      <c r="E38" s="7">
        <v>9542</v>
      </c>
      <c r="F38" s="7">
        <v>9526</v>
      </c>
      <c r="G38" s="7">
        <v>9198</v>
      </c>
      <c r="H38" s="7">
        <v>9018</v>
      </c>
      <c r="I38" s="7">
        <v>8352</v>
      </c>
      <c r="J38" s="7">
        <v>8108</v>
      </c>
      <c r="K38" s="7">
        <v>7858</v>
      </c>
      <c r="L38" s="7">
        <v>7609</v>
      </c>
      <c r="M38" s="7">
        <v>7267</v>
      </c>
      <c r="N38" s="2">
        <f t="shared" si="6"/>
        <v>8867.1666666666661</v>
      </c>
      <c r="O38" s="2">
        <f t="shared" si="7"/>
        <v>8470.75</v>
      </c>
      <c r="P38" s="2">
        <f t="shared" si="8"/>
        <v>9799.2000000000007</v>
      </c>
      <c r="Q38" s="2">
        <f>_xlfn.RANK.EQ(N38,N33:N50)</f>
        <v>12</v>
      </c>
      <c r="R38" s="2">
        <f>_xlfn.RANK.EQ(P38,P33:P50)</f>
        <v>14</v>
      </c>
      <c r="S38" s="3">
        <f t="shared" si="9"/>
        <v>-2</v>
      </c>
      <c r="T38" s="2" t="str">
        <f t="shared" si="10"/>
        <v>实际强度</v>
      </c>
      <c r="U38" s="1" t="str">
        <f t="shared" si="11"/>
        <v>更低或ban位</v>
      </c>
    </row>
    <row r="39" spans="1:21" x14ac:dyDescent="0.25">
      <c r="A39" s="7" t="s">
        <v>11</v>
      </c>
      <c r="B39" s="7">
        <v>11319</v>
      </c>
      <c r="C39" s="7">
        <v>11083</v>
      </c>
      <c r="D39" s="7">
        <v>10417</v>
      </c>
      <c r="E39" s="7">
        <v>10060</v>
      </c>
      <c r="F39" s="7">
        <v>10018</v>
      </c>
      <c r="G39" s="7">
        <v>9639</v>
      </c>
      <c r="H39" s="7">
        <v>9518</v>
      </c>
      <c r="I39" s="7">
        <v>9299</v>
      </c>
      <c r="J39" s="7">
        <v>9093</v>
      </c>
      <c r="K39" s="7">
        <v>8865</v>
      </c>
      <c r="L39" s="7">
        <v>8472</v>
      </c>
      <c r="M39" s="7">
        <v>8094</v>
      </c>
      <c r="N39" s="2">
        <f t="shared" si="6"/>
        <v>9656.4166666666661</v>
      </c>
      <c r="O39" s="2">
        <f t="shared" si="7"/>
        <v>9287.375</v>
      </c>
      <c r="P39" s="2">
        <f t="shared" si="8"/>
        <v>10579.4</v>
      </c>
      <c r="Q39" s="2">
        <f>_xlfn.RANK.EQ(N39,N33:N50)</f>
        <v>1</v>
      </c>
      <c r="R39" s="2">
        <f>_xlfn.RANK.EQ(P39,P33:P50)</f>
        <v>2</v>
      </c>
      <c r="S39" s="3">
        <f t="shared" si="9"/>
        <v>-1</v>
      </c>
      <c r="T39" s="2" t="str">
        <f t="shared" si="10"/>
        <v>实际强度</v>
      </c>
      <c r="U39" s="1" t="str">
        <f t="shared" si="11"/>
        <v>更低或ban位</v>
      </c>
    </row>
    <row r="40" spans="1:21" x14ac:dyDescent="0.25">
      <c r="A40" s="7" t="s">
        <v>10</v>
      </c>
      <c r="B40" s="7">
        <v>10673</v>
      </c>
      <c r="C40" s="7">
        <v>10556</v>
      </c>
      <c r="D40" s="7">
        <v>10146</v>
      </c>
      <c r="E40" s="7">
        <v>10138</v>
      </c>
      <c r="F40" s="7">
        <v>10030</v>
      </c>
      <c r="G40" s="7">
        <v>9507</v>
      </c>
      <c r="H40" s="7">
        <v>9421</v>
      </c>
      <c r="I40" s="7">
        <v>9127</v>
      </c>
      <c r="J40" s="7">
        <v>8918</v>
      </c>
      <c r="K40" s="7">
        <v>8649</v>
      </c>
      <c r="L40" s="7">
        <v>8389</v>
      </c>
      <c r="M40" s="7">
        <v>8144</v>
      </c>
      <c r="N40" s="2">
        <f t="shared" si="6"/>
        <v>9474.8333333333339</v>
      </c>
      <c r="O40" s="2">
        <f t="shared" si="7"/>
        <v>9103.5</v>
      </c>
      <c r="P40" s="2">
        <f t="shared" si="8"/>
        <v>10308.6</v>
      </c>
      <c r="Q40" s="2">
        <f>_xlfn.RANK.EQ(N40,N33:N50)</f>
        <v>2</v>
      </c>
      <c r="R40" s="2">
        <f>_xlfn.RANK.EQ(P40,P33:P50)</f>
        <v>6</v>
      </c>
      <c r="S40" s="3">
        <f t="shared" si="9"/>
        <v>-4</v>
      </c>
      <c r="T40" s="2" t="str">
        <f t="shared" si="10"/>
        <v>有差距</v>
      </c>
      <c r="U40" s="1" t="str">
        <f t="shared" si="11"/>
        <v>更低或ban位</v>
      </c>
    </row>
    <row r="41" spans="1:21" x14ac:dyDescent="0.25">
      <c r="A41" s="7" t="s">
        <v>9</v>
      </c>
      <c r="B41" s="7">
        <v>10869</v>
      </c>
      <c r="C41" s="7">
        <v>10435</v>
      </c>
      <c r="D41" s="7">
        <v>10285</v>
      </c>
      <c r="E41" s="7">
        <v>10227</v>
      </c>
      <c r="F41" s="7">
        <v>10096</v>
      </c>
      <c r="G41" s="7">
        <v>9288</v>
      </c>
      <c r="H41" s="7">
        <v>9261</v>
      </c>
      <c r="I41" s="7">
        <v>8949</v>
      </c>
      <c r="J41" s="7">
        <v>8523</v>
      </c>
      <c r="K41" s="7">
        <v>8202</v>
      </c>
      <c r="L41" s="7">
        <v>7922</v>
      </c>
      <c r="M41" s="7">
        <v>7619</v>
      </c>
      <c r="N41" s="2">
        <f t="shared" si="6"/>
        <v>9306.3333333333339</v>
      </c>
      <c r="O41" s="2">
        <f t="shared" si="7"/>
        <v>8829.125</v>
      </c>
      <c r="P41" s="2">
        <f t="shared" si="8"/>
        <v>10382.4</v>
      </c>
      <c r="Q41" s="2">
        <f>_xlfn.RANK.EQ(N41,N33:N50)</f>
        <v>3</v>
      </c>
      <c r="R41" s="2">
        <f>_xlfn.RANK.EQ(P41,P33:P50)</f>
        <v>4</v>
      </c>
      <c r="S41" s="3">
        <f t="shared" si="9"/>
        <v>-1</v>
      </c>
      <c r="T41" s="2" t="str">
        <f t="shared" si="10"/>
        <v>实际强度</v>
      </c>
      <c r="U41" s="1" t="str">
        <f t="shared" si="11"/>
        <v>更低或ban位</v>
      </c>
    </row>
    <row r="42" spans="1:21" x14ac:dyDescent="0.25">
      <c r="A42" s="7" t="s">
        <v>8</v>
      </c>
      <c r="B42" s="7">
        <v>10676</v>
      </c>
      <c r="C42" s="7">
        <v>10521</v>
      </c>
      <c r="D42" s="7">
        <v>10004</v>
      </c>
      <c r="E42" s="7">
        <v>9997</v>
      </c>
      <c r="F42" s="7">
        <v>9910</v>
      </c>
      <c r="G42" s="7">
        <v>9549</v>
      </c>
      <c r="H42" s="7">
        <v>9175</v>
      </c>
      <c r="I42" s="7">
        <v>8782</v>
      </c>
      <c r="J42" s="7">
        <v>8210</v>
      </c>
      <c r="K42" s="7">
        <v>7583</v>
      </c>
      <c r="L42" s="7">
        <v>7068</v>
      </c>
      <c r="M42" s="7">
        <v>6638</v>
      </c>
      <c r="N42" s="2">
        <f t="shared" si="6"/>
        <v>9009.4166666666661</v>
      </c>
      <c r="O42" s="2">
        <f t="shared" si="7"/>
        <v>8460.125</v>
      </c>
      <c r="P42" s="2">
        <f t="shared" si="8"/>
        <v>10221.6</v>
      </c>
      <c r="Q42" s="2">
        <f>_xlfn.RANK.EQ(N42,N33:N50)</f>
        <v>8</v>
      </c>
      <c r="R42" s="2">
        <f>_xlfn.RANK.EQ(P42,P33:P50)</f>
        <v>8</v>
      </c>
      <c r="S42" s="3">
        <f t="shared" si="9"/>
        <v>0</v>
      </c>
      <c r="T42" s="2" t="str">
        <f t="shared" si="10"/>
        <v>实际强度</v>
      </c>
      <c r="U42" s="1" t="str">
        <f t="shared" si="11"/>
        <v>更低或ban位</v>
      </c>
    </row>
    <row r="43" spans="1:21" x14ac:dyDescent="0.25">
      <c r="A43" s="7" t="s">
        <v>7</v>
      </c>
      <c r="B43" s="7">
        <v>11776</v>
      </c>
      <c r="C43" s="7">
        <v>11592</v>
      </c>
      <c r="D43" s="7">
        <v>10536</v>
      </c>
      <c r="E43" s="7">
        <v>9827</v>
      </c>
      <c r="F43" s="7">
        <v>9781</v>
      </c>
      <c r="G43" s="7">
        <v>8831</v>
      </c>
      <c r="H43" s="7">
        <v>8351</v>
      </c>
      <c r="I43" s="7">
        <v>7958</v>
      </c>
      <c r="J43" s="7">
        <v>7484</v>
      </c>
      <c r="K43" s="7">
        <v>7149</v>
      </c>
      <c r="L43" s="7">
        <v>6928</v>
      </c>
      <c r="M43" s="7">
        <v>6719</v>
      </c>
      <c r="N43" s="2">
        <f t="shared" si="6"/>
        <v>8911</v>
      </c>
      <c r="O43" s="2">
        <f t="shared" si="7"/>
        <v>8149.5</v>
      </c>
      <c r="P43" s="2">
        <f t="shared" si="8"/>
        <v>10702.4</v>
      </c>
      <c r="Q43" s="2">
        <f>_xlfn.RANK.EQ(N43,N33:N50)</f>
        <v>11</v>
      </c>
      <c r="R43" s="2">
        <f>_xlfn.RANK.EQ(P43,P33:P50)</f>
        <v>1</v>
      </c>
      <c r="S43" s="3">
        <f t="shared" si="9"/>
        <v>10</v>
      </c>
      <c r="T43" s="2" t="str">
        <f t="shared" si="10"/>
        <v>有差距</v>
      </c>
      <c r="U43" s="1" t="str">
        <f t="shared" si="11"/>
        <v>更高或特定</v>
      </c>
    </row>
    <row r="44" spans="1:21" x14ac:dyDescent="0.25">
      <c r="A44" s="7" t="s">
        <v>6</v>
      </c>
      <c r="B44" s="7">
        <v>10578</v>
      </c>
      <c r="C44" s="7">
        <v>10479</v>
      </c>
      <c r="D44" s="7">
        <v>10363</v>
      </c>
      <c r="E44" s="7">
        <v>10332</v>
      </c>
      <c r="F44" s="7">
        <v>9913</v>
      </c>
      <c r="G44" s="7">
        <v>9447</v>
      </c>
      <c r="H44" s="7">
        <v>9328</v>
      </c>
      <c r="I44" s="7">
        <v>8798</v>
      </c>
      <c r="J44" s="7">
        <v>8358</v>
      </c>
      <c r="K44" s="7">
        <v>7879</v>
      </c>
      <c r="L44" s="7">
        <v>7560</v>
      </c>
      <c r="M44" s="7">
        <v>7234</v>
      </c>
      <c r="N44" s="2">
        <f t="shared" si="6"/>
        <v>9189.0833333333339</v>
      </c>
      <c r="O44" s="2">
        <f t="shared" si="7"/>
        <v>8647.75</v>
      </c>
      <c r="P44" s="2">
        <f t="shared" si="8"/>
        <v>10333</v>
      </c>
      <c r="Q44" s="2">
        <f>_xlfn.RANK.EQ(N44,N33:N50)</f>
        <v>5</v>
      </c>
      <c r="R44" s="2">
        <f>_xlfn.RANK.EQ(P44,P33:P50)</f>
        <v>5</v>
      </c>
      <c r="S44" s="3">
        <f t="shared" si="9"/>
        <v>0</v>
      </c>
      <c r="T44" s="2" t="str">
        <f t="shared" si="10"/>
        <v>实际强度</v>
      </c>
      <c r="U44" s="1" t="str">
        <f t="shared" si="11"/>
        <v>更低或ban位</v>
      </c>
    </row>
    <row r="45" spans="1:21" x14ac:dyDescent="0.25">
      <c r="A45" s="7" t="s">
        <v>5</v>
      </c>
      <c r="B45" s="7">
        <v>10633</v>
      </c>
      <c r="C45" s="7">
        <v>10489</v>
      </c>
      <c r="D45" s="7">
        <v>10246</v>
      </c>
      <c r="E45" s="7">
        <v>10151</v>
      </c>
      <c r="F45" s="7">
        <v>9950</v>
      </c>
      <c r="G45" s="7">
        <v>9470</v>
      </c>
      <c r="H45" s="7">
        <v>9116</v>
      </c>
      <c r="I45" s="7">
        <v>8496</v>
      </c>
      <c r="J45" s="7">
        <v>7992</v>
      </c>
      <c r="K45" s="7">
        <v>7583</v>
      </c>
      <c r="L45" s="7">
        <v>7136</v>
      </c>
      <c r="M45" s="7">
        <v>6821</v>
      </c>
      <c r="N45" s="2">
        <f t="shared" si="6"/>
        <v>9006.9166666666661</v>
      </c>
      <c r="O45" s="2">
        <f t="shared" si="7"/>
        <v>8405.875</v>
      </c>
      <c r="P45" s="2">
        <f t="shared" si="8"/>
        <v>10293.799999999999</v>
      </c>
      <c r="Q45" s="2">
        <f>_xlfn.RANK.EQ(N45,N33:N50)</f>
        <v>10</v>
      </c>
      <c r="R45" s="2">
        <f>_xlfn.RANK.EQ(P45,P33:P50)</f>
        <v>7</v>
      </c>
      <c r="S45" s="3">
        <f t="shared" si="9"/>
        <v>3</v>
      </c>
      <c r="T45" s="2" t="str">
        <f t="shared" si="10"/>
        <v>有差距</v>
      </c>
      <c r="U45" s="1" t="str">
        <f t="shared" si="11"/>
        <v>更高或特定</v>
      </c>
    </row>
    <row r="46" spans="1:21" x14ac:dyDescent="0.25">
      <c r="A46" s="7" t="s">
        <v>4</v>
      </c>
      <c r="B46" s="7">
        <v>10150</v>
      </c>
      <c r="C46" s="7">
        <v>10060</v>
      </c>
      <c r="D46" s="7">
        <v>10038</v>
      </c>
      <c r="E46" s="7">
        <v>9939</v>
      </c>
      <c r="F46" s="7">
        <v>9681</v>
      </c>
      <c r="G46" s="7">
        <v>9348</v>
      </c>
      <c r="H46" s="7">
        <v>9097</v>
      </c>
      <c r="I46" s="7">
        <v>8749</v>
      </c>
      <c r="J46" s="7">
        <v>8377</v>
      </c>
      <c r="K46" s="7">
        <v>8080</v>
      </c>
      <c r="L46" s="7">
        <v>7794</v>
      </c>
      <c r="M46" s="7">
        <v>7579</v>
      </c>
      <c r="N46" s="2">
        <f t="shared" si="6"/>
        <v>9074.3333333333339</v>
      </c>
      <c r="O46" s="2">
        <f t="shared" si="7"/>
        <v>8646.75</v>
      </c>
      <c r="P46" s="2">
        <f t="shared" si="8"/>
        <v>9973.6</v>
      </c>
      <c r="Q46" s="2">
        <f>_xlfn.RANK.EQ(N46,N33:N50)</f>
        <v>7</v>
      </c>
      <c r="R46" s="2">
        <f>_xlfn.RANK.EQ(P46,P33:P50)</f>
        <v>12</v>
      </c>
      <c r="S46" s="3">
        <f t="shared" si="9"/>
        <v>-5</v>
      </c>
      <c r="T46" s="2" t="str">
        <f t="shared" si="10"/>
        <v>有差距</v>
      </c>
      <c r="U46" s="1" t="str">
        <f t="shared" si="11"/>
        <v>更低或ban位</v>
      </c>
    </row>
    <row r="47" spans="1:21" x14ac:dyDescent="0.25">
      <c r="A47" s="7" t="s">
        <v>3</v>
      </c>
      <c r="B47" s="7">
        <v>10940</v>
      </c>
      <c r="C47" s="7">
        <v>10477</v>
      </c>
      <c r="D47" s="7">
        <v>10385</v>
      </c>
      <c r="E47" s="7">
        <v>10276</v>
      </c>
      <c r="F47" s="7">
        <v>10207</v>
      </c>
      <c r="G47" s="7">
        <v>9654</v>
      </c>
      <c r="H47" s="7">
        <v>9254</v>
      </c>
      <c r="I47" s="7">
        <v>8797</v>
      </c>
      <c r="J47" s="7">
        <v>8471</v>
      </c>
      <c r="K47" s="7">
        <v>7962</v>
      </c>
      <c r="L47" s="7">
        <v>7523</v>
      </c>
      <c r="M47" s="7">
        <v>7133</v>
      </c>
      <c r="N47" s="2">
        <f t="shared" si="6"/>
        <v>9256.5833333333339</v>
      </c>
      <c r="O47" s="2">
        <f t="shared" si="7"/>
        <v>8716.75</v>
      </c>
      <c r="P47" s="2">
        <f t="shared" si="8"/>
        <v>10457</v>
      </c>
      <c r="Q47" s="2">
        <f>_xlfn.RANK.EQ(N47,N33:N50)</f>
        <v>4</v>
      </c>
      <c r="R47" s="2">
        <f>_xlfn.RANK.EQ(P47,P33:P50)</f>
        <v>3</v>
      </c>
      <c r="S47" s="3">
        <f t="shared" si="9"/>
        <v>1</v>
      </c>
      <c r="T47" s="2" t="str">
        <f t="shared" si="10"/>
        <v>实际强度</v>
      </c>
      <c r="U47" s="1" t="str">
        <f t="shared" si="11"/>
        <v>更高或特定</v>
      </c>
    </row>
    <row r="48" spans="1:21" x14ac:dyDescent="0.25">
      <c r="A48" s="7" t="s">
        <v>2</v>
      </c>
      <c r="B48" s="7">
        <v>9336</v>
      </c>
      <c r="C48" s="7">
        <v>8671</v>
      </c>
      <c r="D48" s="7">
        <v>8587</v>
      </c>
      <c r="E48" s="7">
        <v>8389</v>
      </c>
      <c r="F48" s="7">
        <v>8312</v>
      </c>
      <c r="G48" s="7">
        <v>7739</v>
      </c>
      <c r="H48" s="7">
        <v>7492</v>
      </c>
      <c r="I48" s="7">
        <v>6998</v>
      </c>
      <c r="J48" s="7">
        <v>6512</v>
      </c>
      <c r="K48" s="7">
        <v>6197</v>
      </c>
      <c r="L48" s="7">
        <v>5945</v>
      </c>
      <c r="M48" s="7">
        <v>5624</v>
      </c>
      <c r="N48" s="2">
        <f t="shared" si="6"/>
        <v>7483.5</v>
      </c>
      <c r="O48" s="2">
        <f t="shared" si="7"/>
        <v>6980.375</v>
      </c>
      <c r="P48" s="2">
        <f t="shared" si="8"/>
        <v>8659</v>
      </c>
      <c r="Q48" s="2">
        <f>_xlfn.RANK.EQ(N48,N33:N50)</f>
        <v>18</v>
      </c>
      <c r="R48" s="2">
        <f>_xlfn.RANK.EQ(P48,P33:P50)</f>
        <v>18</v>
      </c>
      <c r="S48" s="3">
        <f t="shared" si="9"/>
        <v>0</v>
      </c>
      <c r="T48" s="2" t="str">
        <f t="shared" si="10"/>
        <v>实际强度</v>
      </c>
      <c r="U48" s="1" t="str">
        <f t="shared" si="11"/>
        <v>更低或ban位</v>
      </c>
    </row>
    <row r="49" spans="1:21" x14ac:dyDescent="0.25">
      <c r="A49" s="7" t="s">
        <v>1</v>
      </c>
      <c r="B49" s="7">
        <v>10407</v>
      </c>
      <c r="C49" s="7">
        <v>9971</v>
      </c>
      <c r="D49" s="7">
        <v>9843</v>
      </c>
      <c r="E49" s="7">
        <v>9671</v>
      </c>
      <c r="F49" s="7">
        <v>9629</v>
      </c>
      <c r="G49" s="7">
        <v>9290</v>
      </c>
      <c r="H49" s="7">
        <v>9117</v>
      </c>
      <c r="I49" s="7">
        <v>8649</v>
      </c>
      <c r="J49" s="7">
        <v>8386</v>
      </c>
      <c r="K49" s="7">
        <v>8013</v>
      </c>
      <c r="L49" s="7">
        <v>7734</v>
      </c>
      <c r="M49" s="7">
        <v>7388</v>
      </c>
      <c r="N49" s="2">
        <f t="shared" si="6"/>
        <v>9008.1666666666661</v>
      </c>
      <c r="O49" s="2">
        <f t="shared" si="7"/>
        <v>8623</v>
      </c>
      <c r="P49" s="2">
        <f t="shared" si="8"/>
        <v>9904.2000000000007</v>
      </c>
      <c r="Q49" s="2">
        <f>_xlfn.RANK.EQ(N49,N33:N50)</f>
        <v>9</v>
      </c>
      <c r="R49" s="2">
        <f>_xlfn.RANK.EQ(P49,P33:P50)</f>
        <v>13</v>
      </c>
      <c r="S49" s="3">
        <f t="shared" si="9"/>
        <v>-4</v>
      </c>
      <c r="T49" s="2" t="str">
        <f t="shared" si="10"/>
        <v>有差距</v>
      </c>
      <c r="U49" s="1" t="str">
        <f t="shared" si="11"/>
        <v>更低或ban位</v>
      </c>
    </row>
    <row r="50" spans="1:21" x14ac:dyDescent="0.25">
      <c r="A50" s="7" t="s">
        <v>0</v>
      </c>
      <c r="B50" s="7">
        <v>10542</v>
      </c>
      <c r="C50" s="7">
        <v>10296</v>
      </c>
      <c r="D50" s="7">
        <v>10124</v>
      </c>
      <c r="E50" s="7">
        <v>10055</v>
      </c>
      <c r="F50" s="7">
        <v>10039</v>
      </c>
      <c r="G50" s="7">
        <v>9372</v>
      </c>
      <c r="H50" s="7">
        <v>9183</v>
      </c>
      <c r="I50" s="7">
        <v>8848</v>
      </c>
      <c r="J50" s="7">
        <v>8512</v>
      </c>
      <c r="K50" s="7">
        <v>7862</v>
      </c>
      <c r="L50" s="7">
        <v>7344</v>
      </c>
      <c r="M50" s="7">
        <v>6932</v>
      </c>
      <c r="N50" s="2">
        <f t="shared" si="6"/>
        <v>9092.4166666666661</v>
      </c>
      <c r="O50" s="2">
        <f t="shared" si="7"/>
        <v>8574.375</v>
      </c>
      <c r="P50" s="2">
        <f t="shared" si="8"/>
        <v>10211.200000000001</v>
      </c>
      <c r="Q50" s="2">
        <f>_xlfn.RANK.EQ(N50,N33:N50)</f>
        <v>6</v>
      </c>
      <c r="R50" s="2">
        <f>_xlfn.RANK.EQ(P50,P33:P50)</f>
        <v>9</v>
      </c>
      <c r="S50" s="3">
        <f t="shared" si="9"/>
        <v>-3</v>
      </c>
      <c r="T50" s="2" t="str">
        <f t="shared" si="10"/>
        <v>有差距</v>
      </c>
      <c r="U50" s="1" t="str">
        <f t="shared" si="11"/>
        <v>更低或ban位</v>
      </c>
    </row>
    <row r="51" spans="1:21" x14ac:dyDescent="0.25">
      <c r="B51">
        <f>COUNTIF(B2:B49,"&lt;1000")</f>
        <v>0</v>
      </c>
      <c r="C51">
        <f t="shared" ref="C51:O51" si="12">COUNTIF(C2:C49,"&lt;1000")</f>
        <v>0</v>
      </c>
      <c r="D51">
        <f t="shared" si="12"/>
        <v>0</v>
      </c>
      <c r="E51">
        <f t="shared" si="12"/>
        <v>0</v>
      </c>
      <c r="F51">
        <f t="shared" si="12"/>
        <v>0</v>
      </c>
      <c r="G51">
        <f t="shared" si="12"/>
        <v>0</v>
      </c>
      <c r="H51">
        <f t="shared" si="12"/>
        <v>0</v>
      </c>
      <c r="I51">
        <f t="shared" si="12"/>
        <v>0</v>
      </c>
      <c r="J51">
        <f t="shared" si="12"/>
        <v>0</v>
      </c>
      <c r="K51">
        <f t="shared" si="12"/>
        <v>0</v>
      </c>
      <c r="L51">
        <f t="shared" si="12"/>
        <v>0</v>
      </c>
      <c r="M51">
        <f t="shared" si="12"/>
        <v>0</v>
      </c>
      <c r="N51">
        <f t="shared" si="12"/>
        <v>0</v>
      </c>
      <c r="O51">
        <f t="shared" si="12"/>
        <v>0</v>
      </c>
    </row>
  </sheetData>
  <mergeCells count="1">
    <mergeCell ref="A1:U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F2B-A168-4D00-AE98-96CCAEEA0891}">
  <dimension ref="A1:U51"/>
  <sheetViews>
    <sheetView workbookViewId="0">
      <selection sqref="A1:U1"/>
    </sheetView>
  </sheetViews>
  <sheetFormatPr defaultRowHeight="13.8" x14ac:dyDescent="0.25"/>
  <cols>
    <col min="21" max="21" width="18.77734375" customWidth="1"/>
  </cols>
  <sheetData>
    <row r="1" spans="1:21" x14ac:dyDescent="0.25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5">
      <c r="A2" s="4" t="s">
        <v>38</v>
      </c>
      <c r="B2" s="4" t="s">
        <v>37</v>
      </c>
      <c r="C2" s="4" t="s">
        <v>36</v>
      </c>
      <c r="D2" s="4" t="s">
        <v>35</v>
      </c>
      <c r="E2" s="4" t="s">
        <v>34</v>
      </c>
      <c r="F2" s="4" t="s">
        <v>33</v>
      </c>
      <c r="G2" s="4" t="s">
        <v>32</v>
      </c>
      <c r="H2" s="4" t="s">
        <v>31</v>
      </c>
      <c r="I2" s="4" t="s">
        <v>30</v>
      </c>
      <c r="J2" s="4" t="s">
        <v>29</v>
      </c>
      <c r="K2" s="4" t="s">
        <v>28</v>
      </c>
      <c r="L2" s="4" t="s">
        <v>27</v>
      </c>
      <c r="M2" s="4" t="s">
        <v>26</v>
      </c>
      <c r="N2" s="4" t="s">
        <v>25</v>
      </c>
      <c r="O2" s="4" t="s">
        <v>24</v>
      </c>
      <c r="P2" s="4" t="s">
        <v>23</v>
      </c>
      <c r="Q2" s="4" t="s">
        <v>22</v>
      </c>
      <c r="R2" s="4" t="s">
        <v>21</v>
      </c>
      <c r="S2" s="4" t="s">
        <v>20</v>
      </c>
      <c r="T2" s="4" t="s">
        <v>19</v>
      </c>
      <c r="U2" s="4" t="s">
        <v>18</v>
      </c>
    </row>
    <row r="3" spans="1:21" x14ac:dyDescent="0.25">
      <c r="A3" s="4" t="s">
        <v>67</v>
      </c>
      <c r="B3" s="4">
        <v>7674</v>
      </c>
      <c r="C3" s="4">
        <v>7626</v>
      </c>
      <c r="D3" s="4">
        <v>7506</v>
      </c>
      <c r="E3" s="4">
        <v>7189</v>
      </c>
      <c r="F3" s="4">
        <v>7126</v>
      </c>
      <c r="G3" s="4">
        <v>6621</v>
      </c>
      <c r="H3" s="4">
        <v>6427</v>
      </c>
      <c r="I3" s="4">
        <v>5944</v>
      </c>
      <c r="J3" s="4">
        <v>5507</v>
      </c>
      <c r="K3" s="4">
        <v>5218</v>
      </c>
      <c r="L3" s="4">
        <v>5010</v>
      </c>
      <c r="M3" s="4">
        <v>4812</v>
      </c>
      <c r="N3" s="2">
        <f t="shared" ref="N3:N31" si="0">AVERAGE(B3:M3)</f>
        <v>6388.333333333333</v>
      </c>
      <c r="O3" s="2">
        <f t="shared" ref="O3:O31" si="1">AVERAGE(B3,G3:M3)</f>
        <v>5901.625</v>
      </c>
      <c r="P3" s="2">
        <f t="shared" ref="P3:P31" si="2">AVERAGE(B3:F3)</f>
        <v>7424.2</v>
      </c>
      <c r="Q3" s="2">
        <f>_xlfn.RANK.EQ(N3,N3:N31)</f>
        <v>21</v>
      </c>
      <c r="R3" s="2">
        <f>_xlfn.RANK.EQ(P3,P3:P31)</f>
        <v>22</v>
      </c>
      <c r="S3" s="6">
        <f t="shared" ref="S3:S31" si="3">Q3-R3</f>
        <v>-1</v>
      </c>
      <c r="T3" s="2" t="str">
        <f t="shared" ref="T3:T31" si="4">IF(ABS(S3)&gt;=3,"有差距","实际强度")</f>
        <v>实际强度</v>
      </c>
      <c r="U3" s="1" t="str">
        <f t="shared" ref="U3:U31" si="5">IF(S3&gt;0,"更高或特定","更低或ban位")</f>
        <v>更低或ban位</v>
      </c>
    </row>
    <row r="4" spans="1:21" x14ac:dyDescent="0.25">
      <c r="A4" s="4" t="s">
        <v>66</v>
      </c>
      <c r="B4" s="4">
        <v>7132</v>
      </c>
      <c r="C4" s="4">
        <v>6244</v>
      </c>
      <c r="D4" s="4">
        <v>5936</v>
      </c>
      <c r="E4" s="4">
        <v>5673</v>
      </c>
      <c r="F4" s="4">
        <v>5474</v>
      </c>
      <c r="G4" s="4">
        <v>5024</v>
      </c>
      <c r="H4" s="4">
        <v>4884</v>
      </c>
      <c r="I4" s="4">
        <v>4286</v>
      </c>
      <c r="J4" s="4">
        <v>4040</v>
      </c>
      <c r="K4" s="4">
        <v>3655</v>
      </c>
      <c r="L4" s="4">
        <v>3396</v>
      </c>
      <c r="M4" s="4">
        <v>3168</v>
      </c>
      <c r="N4" s="2">
        <f t="shared" si="0"/>
        <v>4909.333333333333</v>
      </c>
      <c r="O4" s="2">
        <f t="shared" si="1"/>
        <v>4448.125</v>
      </c>
      <c r="P4" s="2">
        <f t="shared" si="2"/>
        <v>6091.8</v>
      </c>
      <c r="Q4" s="2">
        <f>_xlfn.RANK.EQ(N4,N3:N31)</f>
        <v>28</v>
      </c>
      <c r="R4" s="2">
        <f>_xlfn.RANK.EQ(P4,P3:P31)</f>
        <v>28</v>
      </c>
      <c r="S4" s="6">
        <f t="shared" si="3"/>
        <v>0</v>
      </c>
      <c r="T4" s="2" t="str">
        <f t="shared" si="4"/>
        <v>实际强度</v>
      </c>
      <c r="U4" s="1" t="str">
        <f t="shared" si="5"/>
        <v>更低或ban位</v>
      </c>
    </row>
    <row r="5" spans="1:21" x14ac:dyDescent="0.25">
      <c r="A5" s="4" t="s">
        <v>65</v>
      </c>
      <c r="B5" s="4">
        <v>7325</v>
      </c>
      <c r="C5" s="4">
        <v>6621</v>
      </c>
      <c r="D5" s="4">
        <v>6347</v>
      </c>
      <c r="E5" s="4">
        <v>6336</v>
      </c>
      <c r="F5" s="4">
        <v>6278</v>
      </c>
      <c r="G5" s="4">
        <v>5552</v>
      </c>
      <c r="H5" s="4">
        <v>5252</v>
      </c>
      <c r="I5" s="4">
        <v>4747</v>
      </c>
      <c r="J5" s="4">
        <v>4443</v>
      </c>
      <c r="K5" s="4">
        <v>4121</v>
      </c>
      <c r="L5" s="4">
        <v>3734</v>
      </c>
      <c r="M5" s="4">
        <v>3505</v>
      </c>
      <c r="N5" s="2">
        <f t="shared" si="0"/>
        <v>5355.083333333333</v>
      </c>
      <c r="O5" s="2">
        <f t="shared" si="1"/>
        <v>4834.875</v>
      </c>
      <c r="P5" s="2">
        <f t="shared" si="2"/>
        <v>6581.4</v>
      </c>
      <c r="Q5" s="2">
        <f>_xlfn.RANK.EQ(N5,N3:N31)</f>
        <v>27</v>
      </c>
      <c r="R5" s="2">
        <f>_xlfn.RANK.EQ(P5,P3:P31)</f>
        <v>27</v>
      </c>
      <c r="S5" s="6">
        <f t="shared" si="3"/>
        <v>0</v>
      </c>
      <c r="T5" s="2" t="str">
        <f t="shared" si="4"/>
        <v>实际强度</v>
      </c>
      <c r="U5" s="1" t="str">
        <f t="shared" si="5"/>
        <v>更低或ban位</v>
      </c>
    </row>
    <row r="6" spans="1:21" x14ac:dyDescent="0.25">
      <c r="A6" s="4" t="s">
        <v>64</v>
      </c>
      <c r="B6" s="4">
        <v>8249</v>
      </c>
      <c r="C6" s="4">
        <v>7660</v>
      </c>
      <c r="D6" s="4">
        <v>7368</v>
      </c>
      <c r="E6" s="4">
        <v>7158</v>
      </c>
      <c r="F6" s="4">
        <v>7142</v>
      </c>
      <c r="G6" s="4">
        <v>6948</v>
      </c>
      <c r="H6" s="4">
        <v>6896</v>
      </c>
      <c r="I6" s="4">
        <v>6017</v>
      </c>
      <c r="J6" s="4">
        <v>5799</v>
      </c>
      <c r="K6" s="4">
        <v>5408</v>
      </c>
      <c r="L6" s="4">
        <v>5197</v>
      </c>
      <c r="M6" s="4">
        <v>4914</v>
      </c>
      <c r="N6" s="2">
        <f t="shared" si="0"/>
        <v>6563</v>
      </c>
      <c r="O6" s="2">
        <f t="shared" si="1"/>
        <v>6178.5</v>
      </c>
      <c r="P6" s="2">
        <f t="shared" si="2"/>
        <v>7515.4</v>
      </c>
      <c r="Q6" s="2">
        <f>_xlfn.RANK.EQ(N6,N3:N31)</f>
        <v>17</v>
      </c>
      <c r="R6" s="2">
        <f>_xlfn.RANK.EQ(P6,P3:P31)</f>
        <v>18</v>
      </c>
      <c r="S6" s="6">
        <f t="shared" si="3"/>
        <v>-1</v>
      </c>
      <c r="T6" s="2" t="str">
        <f t="shared" si="4"/>
        <v>实际强度</v>
      </c>
      <c r="U6" s="1" t="str">
        <f t="shared" si="5"/>
        <v>更低或ban位</v>
      </c>
    </row>
    <row r="7" spans="1:21" x14ac:dyDescent="0.25">
      <c r="A7" s="4" t="s">
        <v>63</v>
      </c>
      <c r="B7" s="4">
        <v>8387</v>
      </c>
      <c r="C7" s="4">
        <v>8355</v>
      </c>
      <c r="D7" s="4">
        <v>7941</v>
      </c>
      <c r="E7" s="4">
        <v>7259</v>
      </c>
      <c r="F7" s="4">
        <v>7188</v>
      </c>
      <c r="G7" s="4">
        <v>6951</v>
      </c>
      <c r="H7" s="4">
        <v>6619</v>
      </c>
      <c r="I7" s="4">
        <v>6105</v>
      </c>
      <c r="J7" s="4">
        <v>5935</v>
      </c>
      <c r="K7" s="4">
        <v>5679</v>
      </c>
      <c r="L7" s="4">
        <v>5408</v>
      </c>
      <c r="M7" s="4">
        <v>5187</v>
      </c>
      <c r="N7" s="2">
        <f t="shared" si="0"/>
        <v>6751.166666666667</v>
      </c>
      <c r="O7" s="2">
        <f t="shared" si="1"/>
        <v>6283.875</v>
      </c>
      <c r="P7" s="2">
        <f t="shared" si="2"/>
        <v>7826</v>
      </c>
      <c r="Q7" s="2">
        <f>_xlfn.RANK.EQ(N7,N3:N31)</f>
        <v>16</v>
      </c>
      <c r="R7" s="2">
        <f>_xlfn.RANK.EQ(P7,P3:P31)</f>
        <v>17</v>
      </c>
      <c r="S7" s="6">
        <f t="shared" si="3"/>
        <v>-1</v>
      </c>
      <c r="T7" s="2" t="str">
        <f t="shared" si="4"/>
        <v>实际强度</v>
      </c>
      <c r="U7" s="1" t="str">
        <f t="shared" si="5"/>
        <v>更低或ban位</v>
      </c>
    </row>
    <row r="8" spans="1:21" x14ac:dyDescent="0.25">
      <c r="A8" s="4" t="s">
        <v>62</v>
      </c>
      <c r="B8" s="4">
        <v>10368</v>
      </c>
      <c r="C8" s="4">
        <v>10022</v>
      </c>
      <c r="D8" s="4">
        <v>8667</v>
      </c>
      <c r="E8" s="4">
        <v>8530</v>
      </c>
      <c r="F8" s="4">
        <v>8137</v>
      </c>
      <c r="G8" s="4">
        <v>6947</v>
      </c>
      <c r="H8" s="4">
        <v>6846</v>
      </c>
      <c r="I8" s="4">
        <v>6296</v>
      </c>
      <c r="J8" s="4">
        <v>5938</v>
      </c>
      <c r="K8" s="4">
        <v>5601</v>
      </c>
      <c r="L8" s="4">
        <v>5262</v>
      </c>
      <c r="M8" s="4">
        <v>4956</v>
      </c>
      <c r="N8" s="2">
        <f t="shared" si="0"/>
        <v>7297.5</v>
      </c>
      <c r="O8" s="2">
        <f t="shared" si="1"/>
        <v>6526.75</v>
      </c>
      <c r="P8" s="2">
        <f t="shared" si="2"/>
        <v>9144.7999999999993</v>
      </c>
      <c r="Q8" s="2">
        <f>_xlfn.RANK.EQ(N8,N3:N31)</f>
        <v>14</v>
      </c>
      <c r="R8" s="2">
        <f>_xlfn.RANK.EQ(P8,P3:P31)</f>
        <v>7</v>
      </c>
      <c r="S8" s="3">
        <f t="shared" si="3"/>
        <v>7</v>
      </c>
      <c r="T8" s="2" t="str">
        <f t="shared" si="4"/>
        <v>有差距</v>
      </c>
      <c r="U8" s="1" t="str">
        <f t="shared" si="5"/>
        <v>更高或特定</v>
      </c>
    </row>
    <row r="9" spans="1:21" x14ac:dyDescent="0.25">
      <c r="A9" s="4" t="s">
        <v>61</v>
      </c>
      <c r="B9" s="4">
        <v>12014</v>
      </c>
      <c r="C9" s="4">
        <v>11720</v>
      </c>
      <c r="D9" s="4">
        <v>11691</v>
      </c>
      <c r="E9" s="4">
        <v>11205</v>
      </c>
      <c r="F9" s="4">
        <v>10646</v>
      </c>
      <c r="G9" s="4">
        <v>9811</v>
      </c>
      <c r="H9" s="4">
        <v>9670</v>
      </c>
      <c r="I9" s="4">
        <v>9053</v>
      </c>
      <c r="J9" s="4">
        <v>8643</v>
      </c>
      <c r="K9" s="4">
        <v>8181</v>
      </c>
      <c r="L9" s="4">
        <v>7870</v>
      </c>
      <c r="M9" s="4">
        <v>7707</v>
      </c>
      <c r="N9" s="2">
        <f t="shared" si="0"/>
        <v>9850.9166666666661</v>
      </c>
      <c r="O9" s="2">
        <f t="shared" si="1"/>
        <v>9118.625</v>
      </c>
      <c r="P9" s="2">
        <f t="shared" si="2"/>
        <v>11455.2</v>
      </c>
      <c r="Q9" s="2">
        <f>_xlfn.RANK.EQ(N9,N3:N31)</f>
        <v>3</v>
      </c>
      <c r="R9" s="2">
        <f>_xlfn.RANK.EQ(P9,P3:P31)</f>
        <v>4</v>
      </c>
      <c r="S9" s="6">
        <f t="shared" si="3"/>
        <v>-1</v>
      </c>
      <c r="T9" s="2" t="str">
        <f t="shared" si="4"/>
        <v>实际强度</v>
      </c>
      <c r="U9" s="1" t="str">
        <f t="shared" si="5"/>
        <v>更低或ban位</v>
      </c>
    </row>
    <row r="10" spans="1:21" x14ac:dyDescent="0.25">
      <c r="A10" s="4" t="s">
        <v>60</v>
      </c>
      <c r="B10" s="4">
        <v>9632</v>
      </c>
      <c r="C10" s="4">
        <v>8570</v>
      </c>
      <c r="D10" s="4">
        <v>8413</v>
      </c>
      <c r="E10" s="4">
        <v>8226</v>
      </c>
      <c r="F10" s="4">
        <v>8162</v>
      </c>
      <c r="G10" s="4">
        <v>7960</v>
      </c>
      <c r="H10" s="4">
        <v>7642</v>
      </c>
      <c r="I10" s="4">
        <v>7341</v>
      </c>
      <c r="J10" s="4">
        <v>7054</v>
      </c>
      <c r="K10" s="4">
        <v>6762</v>
      </c>
      <c r="L10" s="4">
        <v>6573</v>
      </c>
      <c r="M10" s="4">
        <v>6379</v>
      </c>
      <c r="N10" s="2">
        <f t="shared" si="0"/>
        <v>7726.166666666667</v>
      </c>
      <c r="O10" s="2">
        <f t="shared" si="1"/>
        <v>7417.875</v>
      </c>
      <c r="P10" s="2">
        <f t="shared" si="2"/>
        <v>8600.6</v>
      </c>
      <c r="Q10" s="2">
        <f>_xlfn.RANK.EQ(N10,N3:N31)</f>
        <v>10</v>
      </c>
      <c r="R10" s="2">
        <f>_xlfn.RANK.EQ(P10,P3:P31)</f>
        <v>12</v>
      </c>
      <c r="S10" s="6">
        <f t="shared" si="3"/>
        <v>-2</v>
      </c>
      <c r="T10" s="2" t="str">
        <f t="shared" si="4"/>
        <v>实际强度</v>
      </c>
      <c r="U10" s="1" t="str">
        <f t="shared" si="5"/>
        <v>更低或ban位</v>
      </c>
    </row>
    <row r="11" spans="1:21" x14ac:dyDescent="0.25">
      <c r="A11" s="4" t="s">
        <v>59</v>
      </c>
      <c r="B11" s="4">
        <v>11986</v>
      </c>
      <c r="C11" s="4">
        <v>10413</v>
      </c>
      <c r="D11" s="4">
        <v>10339</v>
      </c>
      <c r="E11" s="4">
        <v>10127</v>
      </c>
      <c r="F11" s="4">
        <v>9697</v>
      </c>
      <c r="G11" s="4">
        <v>9104</v>
      </c>
      <c r="H11" s="4">
        <v>8887</v>
      </c>
      <c r="I11" s="4">
        <v>8673</v>
      </c>
      <c r="J11" s="4">
        <v>8352</v>
      </c>
      <c r="K11" s="4">
        <v>7826</v>
      </c>
      <c r="L11" s="4">
        <v>7582</v>
      </c>
      <c r="M11" s="4">
        <v>7427</v>
      </c>
      <c r="N11" s="2">
        <f t="shared" si="0"/>
        <v>9201.0833333333339</v>
      </c>
      <c r="O11" s="2">
        <f t="shared" si="1"/>
        <v>8729.625</v>
      </c>
      <c r="P11" s="2">
        <f t="shared" si="2"/>
        <v>10512.4</v>
      </c>
      <c r="Q11" s="2">
        <f>_xlfn.RANK.EQ(N11,N3:N31)</f>
        <v>5</v>
      </c>
      <c r="R11" s="2">
        <f>_xlfn.RANK.EQ(P11,P3:P31)</f>
        <v>5</v>
      </c>
      <c r="S11" s="6">
        <f t="shared" si="3"/>
        <v>0</v>
      </c>
      <c r="T11" s="2" t="str">
        <f t="shared" si="4"/>
        <v>实际强度</v>
      </c>
      <c r="U11" s="1" t="str">
        <f t="shared" si="5"/>
        <v>更低或ban位</v>
      </c>
    </row>
    <row r="12" spans="1:21" x14ac:dyDescent="0.25">
      <c r="A12" s="4" t="s">
        <v>58</v>
      </c>
      <c r="B12" s="4">
        <v>12789</v>
      </c>
      <c r="C12" s="4">
        <v>12347</v>
      </c>
      <c r="D12" s="4">
        <v>12097</v>
      </c>
      <c r="E12" s="4">
        <v>11799</v>
      </c>
      <c r="F12" s="4">
        <v>11791</v>
      </c>
      <c r="G12" s="4">
        <v>10838</v>
      </c>
      <c r="H12" s="4">
        <v>10354</v>
      </c>
      <c r="I12" s="4">
        <v>9510</v>
      </c>
      <c r="J12" s="4">
        <v>8973</v>
      </c>
      <c r="K12" s="4">
        <v>8450</v>
      </c>
      <c r="L12" s="4">
        <v>8128</v>
      </c>
      <c r="M12" s="4">
        <v>7875</v>
      </c>
      <c r="N12" s="2">
        <f t="shared" si="0"/>
        <v>10412.583333333334</v>
      </c>
      <c r="O12" s="2">
        <f t="shared" si="1"/>
        <v>9614.625</v>
      </c>
      <c r="P12" s="2">
        <f t="shared" si="2"/>
        <v>12164.6</v>
      </c>
      <c r="Q12" s="2">
        <f>_xlfn.RANK.EQ(N12,N3:N31)</f>
        <v>1</v>
      </c>
      <c r="R12" s="2">
        <f>_xlfn.RANK.EQ(P12,P3:P31)</f>
        <v>1</v>
      </c>
      <c r="S12" s="6">
        <f t="shared" si="3"/>
        <v>0</v>
      </c>
      <c r="T12" s="2" t="str">
        <f t="shared" si="4"/>
        <v>实际强度</v>
      </c>
      <c r="U12" s="1" t="str">
        <f t="shared" si="5"/>
        <v>更低或ban位</v>
      </c>
    </row>
    <row r="13" spans="1:21" x14ac:dyDescent="0.25">
      <c r="A13" s="4" t="s">
        <v>57</v>
      </c>
      <c r="B13" s="4">
        <v>7765</v>
      </c>
      <c r="C13" s="4">
        <v>7691</v>
      </c>
      <c r="D13" s="4">
        <v>7459</v>
      </c>
      <c r="E13" s="4">
        <v>7269</v>
      </c>
      <c r="F13" s="4">
        <v>7208</v>
      </c>
      <c r="G13" s="4">
        <v>6899</v>
      </c>
      <c r="H13" s="4">
        <v>6516</v>
      </c>
      <c r="I13" s="4">
        <v>6040</v>
      </c>
      <c r="J13" s="4">
        <v>5870</v>
      </c>
      <c r="K13" s="4">
        <v>5499</v>
      </c>
      <c r="L13" s="4">
        <v>5254</v>
      </c>
      <c r="M13" s="4">
        <v>5078</v>
      </c>
      <c r="N13" s="2">
        <f t="shared" si="0"/>
        <v>6545.666666666667</v>
      </c>
      <c r="O13" s="2">
        <f t="shared" si="1"/>
        <v>6115.125</v>
      </c>
      <c r="P13" s="2">
        <f t="shared" si="2"/>
        <v>7478.4</v>
      </c>
      <c r="Q13" s="2">
        <f>_xlfn.RANK.EQ(N13,N3:N31)</f>
        <v>18</v>
      </c>
      <c r="R13" s="2">
        <f>_xlfn.RANK.EQ(P13,P3:P31)</f>
        <v>19</v>
      </c>
      <c r="S13" s="3">
        <f t="shared" si="3"/>
        <v>-1</v>
      </c>
      <c r="T13" s="2" t="str">
        <f t="shared" si="4"/>
        <v>实际强度</v>
      </c>
      <c r="U13" s="1" t="str">
        <f t="shared" si="5"/>
        <v>更低或ban位</v>
      </c>
    </row>
    <row r="14" spans="1:21" x14ac:dyDescent="0.25">
      <c r="A14" s="4" t="s">
        <v>56</v>
      </c>
      <c r="B14" s="4">
        <v>13532</v>
      </c>
      <c r="C14" s="4">
        <v>12406</v>
      </c>
      <c r="D14" s="4">
        <v>12007</v>
      </c>
      <c r="E14" s="4">
        <v>11083</v>
      </c>
      <c r="F14" s="4">
        <v>10813</v>
      </c>
      <c r="G14" s="4">
        <v>9209</v>
      </c>
      <c r="H14" s="4">
        <v>8842</v>
      </c>
      <c r="I14" s="4">
        <v>8035</v>
      </c>
      <c r="J14" s="4">
        <v>7765</v>
      </c>
      <c r="K14" s="4">
        <v>7332</v>
      </c>
      <c r="L14" s="4">
        <v>7129</v>
      </c>
      <c r="M14" s="4">
        <v>6883</v>
      </c>
      <c r="N14" s="2">
        <f t="shared" si="0"/>
        <v>9586.3333333333339</v>
      </c>
      <c r="O14" s="2">
        <f t="shared" si="1"/>
        <v>8590.875</v>
      </c>
      <c r="P14" s="2">
        <f t="shared" si="2"/>
        <v>11968.2</v>
      </c>
      <c r="Q14" s="2">
        <f>_xlfn.RANK.EQ(N14,N3:N31)</f>
        <v>4</v>
      </c>
      <c r="R14" s="2">
        <f>_xlfn.RANK.EQ(P14,P3:P31)</f>
        <v>2</v>
      </c>
      <c r="S14" s="3">
        <f t="shared" si="3"/>
        <v>2</v>
      </c>
      <c r="T14" s="2" t="str">
        <f t="shared" si="4"/>
        <v>实际强度</v>
      </c>
      <c r="U14" s="1" t="str">
        <f t="shared" si="5"/>
        <v>更高或特定</v>
      </c>
    </row>
    <row r="15" spans="1:21" x14ac:dyDescent="0.25">
      <c r="A15" s="4" t="s">
        <v>55</v>
      </c>
      <c r="B15" s="4">
        <v>9662</v>
      </c>
      <c r="C15" s="4">
        <v>9249</v>
      </c>
      <c r="D15" s="4">
        <v>9111</v>
      </c>
      <c r="E15" s="4">
        <v>8602</v>
      </c>
      <c r="F15" s="4">
        <v>8523</v>
      </c>
      <c r="G15" s="4">
        <v>8123</v>
      </c>
      <c r="H15" s="4">
        <v>7727</v>
      </c>
      <c r="I15" s="4">
        <v>7525</v>
      </c>
      <c r="J15" s="4">
        <v>7368</v>
      </c>
      <c r="K15" s="4">
        <v>7118</v>
      </c>
      <c r="L15" s="4">
        <v>6962</v>
      </c>
      <c r="M15" s="4">
        <v>6737</v>
      </c>
      <c r="N15" s="2">
        <f t="shared" si="0"/>
        <v>8058.916666666667</v>
      </c>
      <c r="O15" s="2">
        <f t="shared" si="1"/>
        <v>7652.75</v>
      </c>
      <c r="P15" s="2">
        <f t="shared" si="2"/>
        <v>9029.4</v>
      </c>
      <c r="Q15" s="2">
        <f>_xlfn.RANK.EQ(N15,N3:N31)</f>
        <v>7</v>
      </c>
      <c r="R15" s="2">
        <f>_xlfn.RANK.EQ(P15,P3:P31)</f>
        <v>8</v>
      </c>
      <c r="S15" s="3">
        <f t="shared" si="3"/>
        <v>-1</v>
      </c>
      <c r="T15" s="2" t="str">
        <f t="shared" si="4"/>
        <v>实际强度</v>
      </c>
      <c r="U15" s="1" t="str">
        <f t="shared" si="5"/>
        <v>更低或ban位</v>
      </c>
    </row>
    <row r="16" spans="1:21" x14ac:dyDescent="0.25">
      <c r="A16" s="4" t="s">
        <v>54</v>
      </c>
      <c r="B16" s="4">
        <v>9604</v>
      </c>
      <c r="C16" s="4">
        <v>9343</v>
      </c>
      <c r="D16" s="4">
        <v>8684</v>
      </c>
      <c r="E16" s="4">
        <v>8565</v>
      </c>
      <c r="F16" s="4">
        <v>8438</v>
      </c>
      <c r="G16" s="4">
        <v>7897</v>
      </c>
      <c r="H16" s="4">
        <v>7766</v>
      </c>
      <c r="I16" s="4">
        <v>7244</v>
      </c>
      <c r="J16" s="4">
        <v>6991</v>
      </c>
      <c r="K16" s="4">
        <v>6478</v>
      </c>
      <c r="L16" s="4">
        <v>6145</v>
      </c>
      <c r="M16" s="4">
        <v>5902</v>
      </c>
      <c r="N16" s="2">
        <f t="shared" si="0"/>
        <v>7754.75</v>
      </c>
      <c r="O16" s="2">
        <f t="shared" si="1"/>
        <v>7253.375</v>
      </c>
      <c r="P16" s="2">
        <f t="shared" si="2"/>
        <v>8926.7999999999993</v>
      </c>
      <c r="Q16" s="2">
        <f>_xlfn.RANK.EQ(N16,N3:N31)</f>
        <v>9</v>
      </c>
      <c r="R16" s="2">
        <f>_xlfn.RANK.EQ(P16,P3:P31)</f>
        <v>10</v>
      </c>
      <c r="S16" s="3">
        <f t="shared" si="3"/>
        <v>-1</v>
      </c>
      <c r="T16" s="2" t="str">
        <f t="shared" si="4"/>
        <v>实际强度</v>
      </c>
      <c r="U16" s="1" t="str">
        <f t="shared" si="5"/>
        <v>更低或ban位</v>
      </c>
    </row>
    <row r="17" spans="1:21" x14ac:dyDescent="0.25">
      <c r="A17" s="4" t="s">
        <v>53</v>
      </c>
      <c r="B17" s="4">
        <v>7542</v>
      </c>
      <c r="C17" s="4">
        <v>7529</v>
      </c>
      <c r="D17" s="4">
        <v>7442</v>
      </c>
      <c r="E17" s="4">
        <v>7134</v>
      </c>
      <c r="F17" s="4">
        <v>7085</v>
      </c>
      <c r="G17" s="4">
        <v>6499</v>
      </c>
      <c r="H17" s="4">
        <v>6305</v>
      </c>
      <c r="I17" s="4">
        <v>5617</v>
      </c>
      <c r="J17" s="4">
        <v>5335</v>
      </c>
      <c r="K17" s="4">
        <v>5081</v>
      </c>
      <c r="L17" s="4">
        <v>4855</v>
      </c>
      <c r="M17" s="4">
        <v>4649</v>
      </c>
      <c r="N17" s="2">
        <f t="shared" si="0"/>
        <v>6256.083333333333</v>
      </c>
      <c r="O17" s="2">
        <f t="shared" si="1"/>
        <v>5735.375</v>
      </c>
      <c r="P17" s="2">
        <f t="shared" si="2"/>
        <v>7346.4</v>
      </c>
      <c r="Q17" s="2">
        <f>_xlfn.RANK.EQ(N17,N3:N31)</f>
        <v>22</v>
      </c>
      <c r="R17" s="2">
        <f>_xlfn.RANK.EQ(P17,P3:P31)</f>
        <v>24</v>
      </c>
      <c r="S17" s="3">
        <f t="shared" si="3"/>
        <v>-2</v>
      </c>
      <c r="T17" s="2" t="str">
        <f t="shared" si="4"/>
        <v>实际强度</v>
      </c>
      <c r="U17" s="1" t="str">
        <f t="shared" si="5"/>
        <v>更低或ban位</v>
      </c>
    </row>
    <row r="18" spans="1:21" x14ac:dyDescent="0.25">
      <c r="A18" s="4" t="s">
        <v>52</v>
      </c>
      <c r="B18" s="4">
        <v>13577</v>
      </c>
      <c r="C18" s="4">
        <v>12356</v>
      </c>
      <c r="D18" s="4">
        <v>11534</v>
      </c>
      <c r="E18" s="4">
        <v>10959</v>
      </c>
      <c r="F18" s="4">
        <v>10889</v>
      </c>
      <c r="G18" s="4">
        <v>9506</v>
      </c>
      <c r="H18" s="4">
        <v>9229</v>
      </c>
      <c r="I18" s="4">
        <v>8646</v>
      </c>
      <c r="J18" s="4">
        <v>8341</v>
      </c>
      <c r="K18" s="4">
        <v>7999</v>
      </c>
      <c r="L18" s="4">
        <v>7789</v>
      </c>
      <c r="M18" s="4">
        <v>7536</v>
      </c>
      <c r="N18" s="2">
        <f t="shared" si="0"/>
        <v>9863.4166666666661</v>
      </c>
      <c r="O18" s="2">
        <f t="shared" si="1"/>
        <v>9077.875</v>
      </c>
      <c r="P18" s="2">
        <f t="shared" si="2"/>
        <v>11863</v>
      </c>
      <c r="Q18" s="2">
        <f>_xlfn.RANK.EQ(N18,N3:N31)</f>
        <v>2</v>
      </c>
      <c r="R18" s="2">
        <f>_xlfn.RANK.EQ(P18,P3:P31)</f>
        <v>3</v>
      </c>
      <c r="S18" s="3">
        <f t="shared" si="3"/>
        <v>-1</v>
      </c>
      <c r="T18" s="2" t="str">
        <f t="shared" si="4"/>
        <v>实际强度</v>
      </c>
      <c r="U18" s="1" t="str">
        <f t="shared" si="5"/>
        <v>更低或ban位</v>
      </c>
    </row>
    <row r="19" spans="1:21" x14ac:dyDescent="0.25">
      <c r="A19" s="4" t="s">
        <v>51</v>
      </c>
      <c r="B19" s="4">
        <v>7692</v>
      </c>
      <c r="C19" s="4">
        <v>7154</v>
      </c>
      <c r="D19" s="4">
        <v>7115</v>
      </c>
      <c r="E19" s="4">
        <v>6869</v>
      </c>
      <c r="F19" s="4">
        <v>6826</v>
      </c>
      <c r="G19" s="4">
        <v>6431</v>
      </c>
      <c r="H19" s="4">
        <v>5745</v>
      </c>
      <c r="I19" s="4">
        <v>5432</v>
      </c>
      <c r="J19" s="4">
        <v>5166</v>
      </c>
      <c r="K19" s="4">
        <v>4742</v>
      </c>
      <c r="L19" s="4">
        <v>4501</v>
      </c>
      <c r="M19" s="4">
        <v>4353</v>
      </c>
      <c r="N19" s="2">
        <f t="shared" si="0"/>
        <v>6002.166666666667</v>
      </c>
      <c r="O19" s="2">
        <f t="shared" si="1"/>
        <v>5507.75</v>
      </c>
      <c r="P19" s="2">
        <f t="shared" si="2"/>
        <v>7131.2</v>
      </c>
      <c r="Q19" s="2">
        <f>_xlfn.RANK.EQ(N19,N3:N31)</f>
        <v>24</v>
      </c>
      <c r="R19" s="2">
        <f>_xlfn.RANK.EQ(P19,P3:P31)</f>
        <v>25</v>
      </c>
      <c r="S19" s="3">
        <f t="shared" si="3"/>
        <v>-1</v>
      </c>
      <c r="T19" s="2" t="str">
        <f t="shared" si="4"/>
        <v>实际强度</v>
      </c>
      <c r="U19" s="1" t="str">
        <f t="shared" si="5"/>
        <v>更低或ban位</v>
      </c>
    </row>
    <row r="20" spans="1:21" x14ac:dyDescent="0.25">
      <c r="A20" s="4" t="s">
        <v>50</v>
      </c>
      <c r="B20" s="4">
        <v>9807</v>
      </c>
      <c r="C20" s="4">
        <v>9129</v>
      </c>
      <c r="D20" s="4">
        <v>8862</v>
      </c>
      <c r="E20" s="4">
        <v>8690</v>
      </c>
      <c r="F20" s="4">
        <v>8545</v>
      </c>
      <c r="G20" s="4">
        <v>8403</v>
      </c>
      <c r="H20" s="4">
        <v>8032</v>
      </c>
      <c r="I20" s="4">
        <v>7704</v>
      </c>
      <c r="J20" s="4">
        <v>7395</v>
      </c>
      <c r="K20" s="4">
        <v>7130</v>
      </c>
      <c r="L20" s="4">
        <v>7001</v>
      </c>
      <c r="M20" s="4">
        <v>6924</v>
      </c>
      <c r="N20" s="2">
        <f t="shared" si="0"/>
        <v>8135.166666666667</v>
      </c>
      <c r="O20" s="2">
        <f t="shared" si="1"/>
        <v>7799.5</v>
      </c>
      <c r="P20" s="2">
        <f t="shared" si="2"/>
        <v>9006.6</v>
      </c>
      <c r="Q20" s="2">
        <f>_xlfn.RANK.EQ(N20,N3:N31)</f>
        <v>6</v>
      </c>
      <c r="R20" s="2">
        <f>_xlfn.RANK.EQ(P20,P3:P31)</f>
        <v>9</v>
      </c>
      <c r="S20" s="3">
        <f t="shared" si="3"/>
        <v>-3</v>
      </c>
      <c r="T20" s="2" t="str">
        <f t="shared" si="4"/>
        <v>有差距</v>
      </c>
      <c r="U20" s="1" t="str">
        <f t="shared" si="5"/>
        <v>更低或ban位</v>
      </c>
    </row>
    <row r="21" spans="1:21" x14ac:dyDescent="0.25">
      <c r="A21" s="4" t="s">
        <v>49</v>
      </c>
      <c r="B21" s="4">
        <v>9331</v>
      </c>
      <c r="C21" s="4">
        <v>8254</v>
      </c>
      <c r="D21" s="4">
        <v>8052</v>
      </c>
      <c r="E21" s="4">
        <v>8000</v>
      </c>
      <c r="F21" s="4">
        <v>7984</v>
      </c>
      <c r="G21" s="4">
        <v>7629</v>
      </c>
      <c r="H21" s="4">
        <v>7364</v>
      </c>
      <c r="I21" s="4">
        <v>6996</v>
      </c>
      <c r="J21" s="4">
        <v>6814</v>
      </c>
      <c r="K21" s="4">
        <v>6479</v>
      </c>
      <c r="L21" s="4">
        <v>6302</v>
      </c>
      <c r="M21" s="4">
        <v>6171</v>
      </c>
      <c r="N21" s="2">
        <f t="shared" si="0"/>
        <v>7448</v>
      </c>
      <c r="O21" s="2">
        <f t="shared" si="1"/>
        <v>7135.75</v>
      </c>
      <c r="P21" s="2">
        <f t="shared" si="2"/>
        <v>8324.2000000000007</v>
      </c>
      <c r="Q21" s="2">
        <f>_xlfn.RANK.EQ(N21,N3:N31)</f>
        <v>12</v>
      </c>
      <c r="R21" s="2">
        <f>_xlfn.RANK.EQ(P21,P3:P31)</f>
        <v>13</v>
      </c>
      <c r="S21" s="3">
        <f t="shared" si="3"/>
        <v>-1</v>
      </c>
      <c r="T21" s="2" t="str">
        <f t="shared" si="4"/>
        <v>实际强度</v>
      </c>
      <c r="U21" s="1" t="str">
        <f t="shared" si="5"/>
        <v>更低或ban位</v>
      </c>
    </row>
    <row r="22" spans="1:21" x14ac:dyDescent="0.25">
      <c r="A22" s="4" t="s">
        <v>48</v>
      </c>
      <c r="B22" s="4">
        <v>8532</v>
      </c>
      <c r="C22" s="4">
        <v>8000</v>
      </c>
      <c r="D22" s="4">
        <v>7864</v>
      </c>
      <c r="E22" s="4">
        <v>7692</v>
      </c>
      <c r="F22" s="4">
        <v>7484</v>
      </c>
      <c r="G22" s="4">
        <v>6438</v>
      </c>
      <c r="H22" s="4">
        <v>6341</v>
      </c>
      <c r="I22" s="4">
        <v>5800</v>
      </c>
      <c r="J22" s="4">
        <v>5572</v>
      </c>
      <c r="K22" s="4">
        <v>5216</v>
      </c>
      <c r="L22" s="4">
        <v>4797</v>
      </c>
      <c r="M22" s="4">
        <v>4503</v>
      </c>
      <c r="N22" s="2">
        <f t="shared" si="0"/>
        <v>6519.916666666667</v>
      </c>
      <c r="O22" s="2">
        <f t="shared" si="1"/>
        <v>5899.875</v>
      </c>
      <c r="P22" s="2">
        <f t="shared" si="2"/>
        <v>7914.4</v>
      </c>
      <c r="Q22" s="2">
        <f>_xlfn.RANK.EQ(N22,N3:N31)</f>
        <v>19</v>
      </c>
      <c r="R22" s="2">
        <f>_xlfn.RANK.EQ(P22,P3:P31)</f>
        <v>15</v>
      </c>
      <c r="S22" s="3">
        <f t="shared" si="3"/>
        <v>4</v>
      </c>
      <c r="T22" s="2" t="str">
        <f t="shared" si="4"/>
        <v>有差距</v>
      </c>
      <c r="U22" s="1" t="str">
        <f t="shared" si="5"/>
        <v>更高或特定</v>
      </c>
    </row>
    <row r="23" spans="1:21" x14ac:dyDescent="0.25">
      <c r="A23" s="4" t="s">
        <v>47</v>
      </c>
      <c r="B23" s="4">
        <v>9231</v>
      </c>
      <c r="C23" s="4">
        <v>9027</v>
      </c>
      <c r="D23" s="4">
        <v>8960</v>
      </c>
      <c r="E23" s="4">
        <v>8817</v>
      </c>
      <c r="F23" s="4">
        <v>8522</v>
      </c>
      <c r="G23" s="4">
        <v>7739</v>
      </c>
      <c r="H23" s="4">
        <v>7354</v>
      </c>
      <c r="I23" s="4">
        <v>6677</v>
      </c>
      <c r="J23" s="4">
        <v>6406</v>
      </c>
      <c r="K23" s="4">
        <v>5998</v>
      </c>
      <c r="L23" s="4">
        <v>5783</v>
      </c>
      <c r="M23" s="4">
        <v>5504</v>
      </c>
      <c r="N23" s="2">
        <f t="shared" si="0"/>
        <v>7501.5</v>
      </c>
      <c r="O23" s="2">
        <f t="shared" si="1"/>
        <v>6836.5</v>
      </c>
      <c r="P23" s="2">
        <f t="shared" si="2"/>
        <v>8911.4</v>
      </c>
      <c r="Q23" s="2">
        <f>_xlfn.RANK.EQ(N23,N3:N31)</f>
        <v>11</v>
      </c>
      <c r="R23" s="2">
        <f>_xlfn.RANK.EQ(P23,P3:P31)</f>
        <v>11</v>
      </c>
      <c r="S23" s="3">
        <f t="shared" si="3"/>
        <v>0</v>
      </c>
      <c r="T23" s="2" t="str">
        <f t="shared" si="4"/>
        <v>实际强度</v>
      </c>
      <c r="U23" s="1" t="str">
        <f t="shared" si="5"/>
        <v>更低或ban位</v>
      </c>
    </row>
    <row r="24" spans="1:21" x14ac:dyDescent="0.25">
      <c r="A24" s="4" t="s">
        <v>46</v>
      </c>
      <c r="B24" s="4">
        <v>8128</v>
      </c>
      <c r="C24" s="4">
        <v>7352</v>
      </c>
      <c r="D24" s="4">
        <v>7349</v>
      </c>
      <c r="E24" s="4">
        <v>7217</v>
      </c>
      <c r="F24" s="4">
        <v>7110</v>
      </c>
      <c r="G24" s="4">
        <v>6709</v>
      </c>
      <c r="H24" s="4">
        <v>6430</v>
      </c>
      <c r="I24" s="4">
        <v>6081</v>
      </c>
      <c r="J24" s="4">
        <v>5842</v>
      </c>
      <c r="K24" s="4">
        <v>5544</v>
      </c>
      <c r="L24" s="4">
        <v>5246</v>
      </c>
      <c r="M24" s="4">
        <v>4920</v>
      </c>
      <c r="N24" s="2">
        <f t="shared" si="0"/>
        <v>6494</v>
      </c>
      <c r="O24" s="2">
        <f t="shared" si="1"/>
        <v>6112.5</v>
      </c>
      <c r="P24" s="2">
        <f t="shared" si="2"/>
        <v>7431.2</v>
      </c>
      <c r="Q24" s="2">
        <f>_xlfn.RANK.EQ(N24,N3:N31)</f>
        <v>20</v>
      </c>
      <c r="R24" s="2">
        <f>_xlfn.RANK.EQ(P24,P3:P31)</f>
        <v>21</v>
      </c>
      <c r="S24" s="3">
        <f t="shared" si="3"/>
        <v>-1</v>
      </c>
      <c r="T24" s="2" t="str">
        <f t="shared" si="4"/>
        <v>实际强度</v>
      </c>
      <c r="U24" s="1" t="str">
        <f t="shared" si="5"/>
        <v>更低或ban位</v>
      </c>
    </row>
    <row r="25" spans="1:21" x14ac:dyDescent="0.25">
      <c r="A25" s="4" t="s">
        <v>45</v>
      </c>
      <c r="B25" s="4">
        <v>7618</v>
      </c>
      <c r="C25" s="4">
        <v>7369</v>
      </c>
      <c r="D25" s="4">
        <v>7362</v>
      </c>
      <c r="E25" s="4">
        <v>7353</v>
      </c>
      <c r="F25" s="4">
        <v>7101</v>
      </c>
      <c r="G25" s="4">
        <v>6604</v>
      </c>
      <c r="H25" s="4">
        <v>6241</v>
      </c>
      <c r="I25" s="4">
        <v>5417</v>
      </c>
      <c r="J25" s="4">
        <v>5107</v>
      </c>
      <c r="K25" s="4">
        <v>4748</v>
      </c>
      <c r="L25" s="4">
        <v>4470</v>
      </c>
      <c r="M25" s="4">
        <v>4249</v>
      </c>
      <c r="N25" s="2">
        <f t="shared" si="0"/>
        <v>6136.583333333333</v>
      </c>
      <c r="O25" s="2">
        <f t="shared" si="1"/>
        <v>5556.75</v>
      </c>
      <c r="P25" s="2">
        <f t="shared" si="2"/>
        <v>7360.6</v>
      </c>
      <c r="Q25" s="2">
        <f>_xlfn.RANK.EQ(N25,N3:N31)</f>
        <v>23</v>
      </c>
      <c r="R25" s="2">
        <f>_xlfn.RANK.EQ(P25,P3:P31)</f>
        <v>23</v>
      </c>
      <c r="S25" s="3">
        <f t="shared" si="3"/>
        <v>0</v>
      </c>
      <c r="T25" s="2" t="str">
        <f t="shared" si="4"/>
        <v>实际强度</v>
      </c>
      <c r="U25" s="1" t="str">
        <f t="shared" si="5"/>
        <v>更低或ban位</v>
      </c>
    </row>
    <row r="26" spans="1:21" x14ac:dyDescent="0.25">
      <c r="A26" s="4" t="s">
        <v>44</v>
      </c>
      <c r="B26" s="4">
        <v>7629</v>
      </c>
      <c r="C26" s="4">
        <v>7204</v>
      </c>
      <c r="D26" s="4">
        <v>7115</v>
      </c>
      <c r="E26" s="4">
        <v>6915</v>
      </c>
      <c r="F26" s="4">
        <v>6715</v>
      </c>
      <c r="G26" s="4">
        <v>6026</v>
      </c>
      <c r="H26" s="4">
        <v>5800</v>
      </c>
      <c r="I26" s="4">
        <v>5411</v>
      </c>
      <c r="J26" s="4">
        <v>5007</v>
      </c>
      <c r="K26" s="4">
        <v>4503</v>
      </c>
      <c r="L26" s="4">
        <v>4274</v>
      </c>
      <c r="M26" s="4">
        <v>3906</v>
      </c>
      <c r="N26" s="2">
        <f t="shared" si="0"/>
        <v>5875.416666666667</v>
      </c>
      <c r="O26" s="2">
        <f t="shared" si="1"/>
        <v>5319.5</v>
      </c>
      <c r="P26" s="2">
        <f t="shared" si="2"/>
        <v>7115.6</v>
      </c>
      <c r="Q26" s="2">
        <f>_xlfn.RANK.EQ(N26,N3:N31)</f>
        <v>26</v>
      </c>
      <c r="R26" s="2">
        <f>_xlfn.RANK.EQ(P26,P3:P31)</f>
        <v>26</v>
      </c>
      <c r="S26" s="3">
        <f t="shared" si="3"/>
        <v>0</v>
      </c>
      <c r="T26" s="2" t="str">
        <f t="shared" si="4"/>
        <v>实际强度</v>
      </c>
      <c r="U26" s="1" t="str">
        <f t="shared" si="5"/>
        <v>更低或ban位</v>
      </c>
    </row>
    <row r="27" spans="1:21" x14ac:dyDescent="0.25">
      <c r="A27" s="4" t="s">
        <v>43</v>
      </c>
      <c r="B27" s="4">
        <v>8138</v>
      </c>
      <c r="C27" s="4">
        <v>7846</v>
      </c>
      <c r="D27" s="4">
        <v>7767</v>
      </c>
      <c r="E27" s="4">
        <v>7753</v>
      </c>
      <c r="F27" s="4">
        <v>7736</v>
      </c>
      <c r="G27" s="4">
        <v>7478</v>
      </c>
      <c r="H27" s="4">
        <v>7222</v>
      </c>
      <c r="I27" s="4">
        <v>6934</v>
      </c>
      <c r="J27" s="4">
        <v>6718</v>
      </c>
      <c r="K27" s="4">
        <v>6476</v>
      </c>
      <c r="L27" s="4">
        <v>6357</v>
      </c>
      <c r="M27" s="4">
        <v>6201</v>
      </c>
      <c r="N27" s="2">
        <f t="shared" si="0"/>
        <v>7218.833333333333</v>
      </c>
      <c r="O27" s="2">
        <f t="shared" si="1"/>
        <v>6940.5</v>
      </c>
      <c r="P27" s="2">
        <f t="shared" si="2"/>
        <v>7848</v>
      </c>
      <c r="Q27" s="2">
        <f>_xlfn.RANK.EQ(N27,N3:N31)</f>
        <v>15</v>
      </c>
      <c r="R27" s="2">
        <f>_xlfn.RANK.EQ(P27,P3:P31)</f>
        <v>16</v>
      </c>
      <c r="S27" s="3">
        <f t="shared" si="3"/>
        <v>-1</v>
      </c>
      <c r="T27" s="2" t="str">
        <f t="shared" si="4"/>
        <v>实际强度</v>
      </c>
      <c r="U27" s="1" t="str">
        <f t="shared" si="5"/>
        <v>更低或ban位</v>
      </c>
    </row>
    <row r="28" spans="1:21" x14ac:dyDescent="0.25">
      <c r="A28" s="4" t="s">
        <v>42</v>
      </c>
      <c r="B28" s="4">
        <v>8571</v>
      </c>
      <c r="C28" s="4">
        <v>8561</v>
      </c>
      <c r="D28" s="4">
        <v>7898</v>
      </c>
      <c r="E28" s="4">
        <v>7701</v>
      </c>
      <c r="F28" s="4">
        <v>7583</v>
      </c>
      <c r="G28" s="4">
        <v>7444</v>
      </c>
      <c r="H28" s="4">
        <v>7165</v>
      </c>
      <c r="I28" s="4">
        <v>6934</v>
      </c>
      <c r="J28" s="4">
        <v>6701</v>
      </c>
      <c r="K28" s="4">
        <v>6529</v>
      </c>
      <c r="L28" s="4">
        <v>6352</v>
      </c>
      <c r="M28" s="4">
        <v>6189</v>
      </c>
      <c r="N28" s="2">
        <f t="shared" si="0"/>
        <v>7302.333333333333</v>
      </c>
      <c r="O28" s="2">
        <f t="shared" si="1"/>
        <v>6985.625</v>
      </c>
      <c r="P28" s="2">
        <f t="shared" si="2"/>
        <v>8062.8</v>
      </c>
      <c r="Q28" s="2">
        <f>_xlfn.RANK.EQ(N28,N3:N31)</f>
        <v>13</v>
      </c>
      <c r="R28" s="2">
        <f>_xlfn.RANK.EQ(P28,P3:P31)</f>
        <v>14</v>
      </c>
      <c r="S28" s="3">
        <f t="shared" si="3"/>
        <v>-1</v>
      </c>
      <c r="T28" s="2" t="str">
        <f t="shared" si="4"/>
        <v>实际强度</v>
      </c>
      <c r="U28" s="1" t="str">
        <f t="shared" si="5"/>
        <v>更低或ban位</v>
      </c>
    </row>
    <row r="29" spans="1:21" x14ac:dyDescent="0.25">
      <c r="A29" s="4" t="s">
        <v>41</v>
      </c>
      <c r="B29" s="4">
        <v>8288</v>
      </c>
      <c r="C29" s="4">
        <v>8221</v>
      </c>
      <c r="D29" s="4">
        <v>7059</v>
      </c>
      <c r="E29" s="4">
        <v>6900</v>
      </c>
      <c r="F29" s="4">
        <v>6739</v>
      </c>
      <c r="G29" s="4">
        <v>6124</v>
      </c>
      <c r="H29" s="4">
        <v>6007</v>
      </c>
      <c r="I29" s="4">
        <v>5267</v>
      </c>
      <c r="J29" s="4">
        <v>4699</v>
      </c>
      <c r="K29" s="4">
        <v>4158</v>
      </c>
      <c r="L29" s="4">
        <v>3773</v>
      </c>
      <c r="M29" s="4">
        <v>3559</v>
      </c>
      <c r="N29" s="2">
        <f t="shared" si="0"/>
        <v>5899.5</v>
      </c>
      <c r="O29" s="2">
        <f t="shared" si="1"/>
        <v>5234.375</v>
      </c>
      <c r="P29" s="2">
        <f t="shared" si="2"/>
        <v>7441.4</v>
      </c>
      <c r="Q29" s="2">
        <f>_xlfn.RANK.EQ(N29,N3:N31)</f>
        <v>25</v>
      </c>
      <c r="R29" s="2">
        <f>_xlfn.RANK.EQ(P29,P3:P31)</f>
        <v>20</v>
      </c>
      <c r="S29" s="3">
        <f t="shared" si="3"/>
        <v>5</v>
      </c>
      <c r="T29" s="2" t="str">
        <f t="shared" si="4"/>
        <v>有差距</v>
      </c>
      <c r="U29" s="1" t="str">
        <f t="shared" si="5"/>
        <v>更高或特定</v>
      </c>
    </row>
    <row r="30" spans="1:21" x14ac:dyDescent="0.25">
      <c r="A30" s="4" t="s">
        <v>40</v>
      </c>
      <c r="B30" s="4">
        <v>10048</v>
      </c>
      <c r="C30" s="4">
        <v>9645</v>
      </c>
      <c r="D30" s="4">
        <v>9289</v>
      </c>
      <c r="E30" s="4">
        <v>8969</v>
      </c>
      <c r="F30" s="4">
        <v>8514</v>
      </c>
      <c r="G30" s="4">
        <v>8172</v>
      </c>
      <c r="H30" s="4">
        <v>7964</v>
      </c>
      <c r="I30" s="4">
        <v>7280</v>
      </c>
      <c r="J30" s="4">
        <v>6933</v>
      </c>
      <c r="K30" s="4">
        <v>6487</v>
      </c>
      <c r="L30" s="4">
        <v>6362</v>
      </c>
      <c r="M30" s="4">
        <v>6099</v>
      </c>
      <c r="N30" s="2">
        <f t="shared" si="0"/>
        <v>7980.166666666667</v>
      </c>
      <c r="O30" s="2">
        <f t="shared" si="1"/>
        <v>7418.125</v>
      </c>
      <c r="P30" s="2">
        <f t="shared" si="2"/>
        <v>9293</v>
      </c>
      <c r="Q30" s="2">
        <f>_xlfn.RANK.EQ(N30,N3:N31)</f>
        <v>8</v>
      </c>
      <c r="R30" s="2">
        <f>_xlfn.RANK.EQ(P30,P3:P31)</f>
        <v>6</v>
      </c>
      <c r="S30" s="3">
        <f t="shared" si="3"/>
        <v>2</v>
      </c>
      <c r="T30" s="2" t="str">
        <f t="shared" si="4"/>
        <v>实际强度</v>
      </c>
      <c r="U30" s="1" t="str">
        <f t="shared" si="5"/>
        <v>更高或特定</v>
      </c>
    </row>
    <row r="31" spans="1:21" x14ac:dyDescent="0.25">
      <c r="A31" s="4" t="s">
        <v>39</v>
      </c>
      <c r="B31" s="4">
        <v>6511</v>
      </c>
      <c r="C31" s="4">
        <v>5339</v>
      </c>
      <c r="D31" s="4">
        <v>5290</v>
      </c>
      <c r="E31" s="4">
        <v>5145</v>
      </c>
      <c r="F31" s="4">
        <v>5092</v>
      </c>
      <c r="G31" s="4">
        <v>4802</v>
      </c>
      <c r="H31" s="4">
        <v>4589</v>
      </c>
      <c r="I31" s="4">
        <v>4166</v>
      </c>
      <c r="J31" s="4">
        <v>3910</v>
      </c>
      <c r="K31" s="4">
        <v>3447</v>
      </c>
      <c r="L31" s="4">
        <v>3077</v>
      </c>
      <c r="M31" s="4">
        <v>2773</v>
      </c>
      <c r="N31" s="2">
        <f t="shared" si="0"/>
        <v>4511.75</v>
      </c>
      <c r="O31" s="2">
        <f t="shared" si="1"/>
        <v>4159.375</v>
      </c>
      <c r="P31" s="2">
        <f t="shared" si="2"/>
        <v>5475.4</v>
      </c>
      <c r="Q31" s="2">
        <f>_xlfn.RANK.EQ(N31,N3:N31)</f>
        <v>29</v>
      </c>
      <c r="R31" s="2">
        <f>_xlfn.RANK.EQ(P31,P3:P31)</f>
        <v>29</v>
      </c>
      <c r="S31" s="3">
        <f t="shared" si="3"/>
        <v>0</v>
      </c>
      <c r="T31" s="2" t="str">
        <f t="shared" si="4"/>
        <v>实际强度</v>
      </c>
      <c r="U31" s="1" t="str">
        <f t="shared" si="5"/>
        <v>更低或ban位</v>
      </c>
    </row>
    <row r="32" spans="1:21" x14ac:dyDescent="0.25">
      <c r="A32" s="4" t="s">
        <v>38</v>
      </c>
      <c r="B32" s="4" t="s">
        <v>37</v>
      </c>
      <c r="C32" s="4" t="s">
        <v>36</v>
      </c>
      <c r="D32" s="4" t="s">
        <v>35</v>
      </c>
      <c r="E32" s="4" t="s">
        <v>34</v>
      </c>
      <c r="F32" s="4" t="s">
        <v>33</v>
      </c>
      <c r="G32" s="4" t="s">
        <v>32</v>
      </c>
      <c r="H32" s="4" t="s">
        <v>31</v>
      </c>
      <c r="I32" s="4" t="s">
        <v>30</v>
      </c>
      <c r="J32" s="4" t="s">
        <v>29</v>
      </c>
      <c r="K32" s="4" t="s">
        <v>28</v>
      </c>
      <c r="L32" s="4" t="s">
        <v>27</v>
      </c>
      <c r="M32" s="4" t="s">
        <v>26</v>
      </c>
      <c r="N32" s="4" t="s">
        <v>25</v>
      </c>
      <c r="O32" s="2" t="s">
        <v>24</v>
      </c>
      <c r="P32" s="2" t="s">
        <v>23</v>
      </c>
      <c r="Q32" s="4" t="s">
        <v>22</v>
      </c>
      <c r="R32" s="4" t="s">
        <v>21</v>
      </c>
      <c r="S32" s="5" t="s">
        <v>20</v>
      </c>
      <c r="T32" s="2" t="s">
        <v>19</v>
      </c>
      <c r="U32" s="4" t="s">
        <v>18</v>
      </c>
    </row>
    <row r="33" spans="1:21" x14ac:dyDescent="0.25">
      <c r="A33" s="4" t="s">
        <v>17</v>
      </c>
      <c r="B33" s="4">
        <v>9526</v>
      </c>
      <c r="C33" s="4">
        <v>9482</v>
      </c>
      <c r="D33" s="4">
        <v>9083</v>
      </c>
      <c r="E33" s="4">
        <v>8920</v>
      </c>
      <c r="F33" s="4">
        <v>8764</v>
      </c>
      <c r="G33" s="4">
        <v>8180</v>
      </c>
      <c r="H33" s="4">
        <v>8043</v>
      </c>
      <c r="I33" s="4">
        <v>7517</v>
      </c>
      <c r="J33" s="4">
        <v>7142</v>
      </c>
      <c r="K33" s="4">
        <v>6862</v>
      </c>
      <c r="L33" s="4">
        <v>6638</v>
      </c>
      <c r="M33" s="4">
        <v>6376</v>
      </c>
      <c r="N33" s="2">
        <f t="shared" ref="N33:N50" si="6">AVERAGE(B33:M33)</f>
        <v>8044.416666666667</v>
      </c>
      <c r="O33" s="2">
        <f t="shared" ref="O33:O50" si="7">AVERAGE(B33,G33:M33)</f>
        <v>7535.5</v>
      </c>
      <c r="P33" s="2">
        <f t="shared" ref="P33:P50" si="8">AVERAGE(B33:F33)</f>
        <v>9155</v>
      </c>
      <c r="Q33" s="2">
        <f>_xlfn.RANK.EQ(N33,N33:N50)</f>
        <v>16</v>
      </c>
      <c r="R33" s="2">
        <f>_xlfn.RANK.EQ(P33,P33:P50)</f>
        <v>16</v>
      </c>
      <c r="S33" s="3">
        <f t="shared" ref="S33:S50" si="9">Q33-R33</f>
        <v>0</v>
      </c>
      <c r="T33" s="2" t="str">
        <f t="shared" ref="T33:T50" si="10">IF(ABS(S33)&gt;=3,"有差距","实际强度")</f>
        <v>实际强度</v>
      </c>
      <c r="U33" s="1" t="str">
        <f t="shared" ref="U33:U50" si="11">IF(S33&gt;0,"更高或特定","更低或ban位")</f>
        <v>更低或ban位</v>
      </c>
    </row>
    <row r="34" spans="1:21" x14ac:dyDescent="0.25">
      <c r="A34" s="4" t="s">
        <v>16</v>
      </c>
      <c r="B34" s="4">
        <v>10601</v>
      </c>
      <c r="C34" s="4">
        <v>10491</v>
      </c>
      <c r="D34" s="4">
        <v>10201</v>
      </c>
      <c r="E34" s="4">
        <v>9767</v>
      </c>
      <c r="F34" s="4">
        <v>9718</v>
      </c>
      <c r="G34" s="4">
        <v>9077</v>
      </c>
      <c r="H34" s="4">
        <v>8829</v>
      </c>
      <c r="I34" s="4">
        <v>8215</v>
      </c>
      <c r="J34" s="4">
        <v>7692</v>
      </c>
      <c r="K34" s="4">
        <v>7056</v>
      </c>
      <c r="L34" s="4">
        <v>6719</v>
      </c>
      <c r="M34" s="4">
        <v>6449</v>
      </c>
      <c r="N34" s="2">
        <f t="shared" si="6"/>
        <v>8734.5833333333339</v>
      </c>
      <c r="O34" s="2">
        <f t="shared" si="7"/>
        <v>8079.75</v>
      </c>
      <c r="P34" s="2">
        <f t="shared" si="8"/>
        <v>10155.6</v>
      </c>
      <c r="Q34" s="2">
        <f>_xlfn.RANK.EQ(N34,N33:N50)</f>
        <v>13</v>
      </c>
      <c r="R34" s="2">
        <f>_xlfn.RANK.EQ(P34,P33:P50)</f>
        <v>12</v>
      </c>
      <c r="S34" s="3">
        <f t="shared" si="9"/>
        <v>1</v>
      </c>
      <c r="T34" s="2" t="str">
        <f t="shared" si="10"/>
        <v>实际强度</v>
      </c>
      <c r="U34" s="1" t="str">
        <f t="shared" si="11"/>
        <v>更高或特定</v>
      </c>
    </row>
    <row r="35" spans="1:21" x14ac:dyDescent="0.25">
      <c r="A35" s="4" t="s">
        <v>15</v>
      </c>
      <c r="B35" s="4">
        <v>9256</v>
      </c>
      <c r="C35" s="4">
        <v>9183</v>
      </c>
      <c r="D35" s="4">
        <v>8909</v>
      </c>
      <c r="E35" s="4">
        <v>8678</v>
      </c>
      <c r="F35" s="4">
        <v>8628</v>
      </c>
      <c r="G35" s="4">
        <v>8420</v>
      </c>
      <c r="H35" s="4">
        <v>8123</v>
      </c>
      <c r="I35" s="4">
        <v>7681</v>
      </c>
      <c r="J35" s="4">
        <v>7251</v>
      </c>
      <c r="K35" s="4">
        <v>6758</v>
      </c>
      <c r="L35" s="4">
        <v>6419</v>
      </c>
      <c r="M35" s="4">
        <v>6246</v>
      </c>
      <c r="N35" s="2">
        <f t="shared" si="6"/>
        <v>7962.666666666667</v>
      </c>
      <c r="O35" s="2">
        <f t="shared" si="7"/>
        <v>7519.25</v>
      </c>
      <c r="P35" s="2">
        <f t="shared" si="8"/>
        <v>8930.7999999999993</v>
      </c>
      <c r="Q35" s="2">
        <f>_xlfn.RANK.EQ(N35,N33:N50)</f>
        <v>17</v>
      </c>
      <c r="R35" s="2">
        <f>_xlfn.RANK.EQ(P35,P33:P50)</f>
        <v>17</v>
      </c>
      <c r="S35" s="3">
        <f t="shared" si="9"/>
        <v>0</v>
      </c>
      <c r="T35" s="2" t="str">
        <f t="shared" si="10"/>
        <v>实际强度</v>
      </c>
      <c r="U35" s="1" t="str">
        <f t="shared" si="11"/>
        <v>更低或ban位</v>
      </c>
    </row>
    <row r="36" spans="1:21" x14ac:dyDescent="0.25">
      <c r="A36" s="4" t="s">
        <v>14</v>
      </c>
      <c r="B36" s="4">
        <v>9926</v>
      </c>
      <c r="C36" s="4">
        <v>9792</v>
      </c>
      <c r="D36" s="4">
        <v>9572</v>
      </c>
      <c r="E36" s="4">
        <v>9410</v>
      </c>
      <c r="F36" s="4">
        <v>9313</v>
      </c>
      <c r="G36" s="4">
        <v>8820</v>
      </c>
      <c r="H36" s="4">
        <v>8674</v>
      </c>
      <c r="I36" s="4">
        <v>8296</v>
      </c>
      <c r="J36" s="4">
        <v>8036</v>
      </c>
      <c r="K36" s="4">
        <v>7552</v>
      </c>
      <c r="L36" s="4">
        <v>7279</v>
      </c>
      <c r="M36" s="4">
        <v>7059</v>
      </c>
      <c r="N36" s="2">
        <f t="shared" si="6"/>
        <v>8644.0833333333339</v>
      </c>
      <c r="O36" s="2">
        <f t="shared" si="7"/>
        <v>8205.25</v>
      </c>
      <c r="P36" s="2">
        <f t="shared" si="8"/>
        <v>9602.6</v>
      </c>
      <c r="Q36" s="2">
        <f>_xlfn.RANK.EQ(N36,N33:N50)</f>
        <v>15</v>
      </c>
      <c r="R36" s="2">
        <f>_xlfn.RANK.EQ(P36,P33:P50)</f>
        <v>15</v>
      </c>
      <c r="S36" s="3">
        <f t="shared" si="9"/>
        <v>0</v>
      </c>
      <c r="T36" s="2" t="str">
        <f t="shared" si="10"/>
        <v>实际强度</v>
      </c>
      <c r="U36" s="1" t="str">
        <f t="shared" si="11"/>
        <v>更低或ban位</v>
      </c>
    </row>
    <row r="37" spans="1:21" x14ac:dyDescent="0.25">
      <c r="A37" s="4" t="s">
        <v>13</v>
      </c>
      <c r="B37" s="4">
        <v>10831</v>
      </c>
      <c r="C37" s="4">
        <v>10509</v>
      </c>
      <c r="D37" s="4">
        <v>10143</v>
      </c>
      <c r="E37" s="4">
        <v>10061</v>
      </c>
      <c r="F37" s="4">
        <v>9845</v>
      </c>
      <c r="G37" s="4">
        <v>9131</v>
      </c>
      <c r="H37" s="4">
        <v>8779</v>
      </c>
      <c r="I37" s="4">
        <v>8108</v>
      </c>
      <c r="J37" s="4">
        <v>7514</v>
      </c>
      <c r="K37" s="4">
        <v>6959</v>
      </c>
      <c r="L37" s="4">
        <v>6638</v>
      </c>
      <c r="M37" s="4">
        <v>6184</v>
      </c>
      <c r="N37" s="2">
        <f t="shared" si="6"/>
        <v>8725.1666666666661</v>
      </c>
      <c r="O37" s="2">
        <f t="shared" si="7"/>
        <v>8018</v>
      </c>
      <c r="P37" s="2">
        <f t="shared" si="8"/>
        <v>10277.799999999999</v>
      </c>
      <c r="Q37" s="2">
        <f>_xlfn.RANK.EQ(N37,N33:N50)</f>
        <v>14</v>
      </c>
      <c r="R37" s="2">
        <f>_xlfn.RANK.EQ(P37,P33:P50)</f>
        <v>9</v>
      </c>
      <c r="S37" s="3">
        <f t="shared" si="9"/>
        <v>5</v>
      </c>
      <c r="T37" s="2" t="str">
        <f t="shared" si="10"/>
        <v>有差距</v>
      </c>
      <c r="U37" s="1" t="str">
        <f t="shared" si="11"/>
        <v>更高或特定</v>
      </c>
    </row>
    <row r="38" spans="1:21" x14ac:dyDescent="0.25">
      <c r="A38" s="4" t="s">
        <v>12</v>
      </c>
      <c r="B38" s="4">
        <v>10356</v>
      </c>
      <c r="C38" s="4">
        <v>10092</v>
      </c>
      <c r="D38" s="4">
        <v>9617</v>
      </c>
      <c r="E38" s="4">
        <v>9590</v>
      </c>
      <c r="F38" s="4">
        <v>9565</v>
      </c>
      <c r="G38" s="4">
        <v>9269</v>
      </c>
      <c r="H38" s="4">
        <v>9120</v>
      </c>
      <c r="I38" s="4">
        <v>8617</v>
      </c>
      <c r="J38" s="4">
        <v>8188</v>
      </c>
      <c r="K38" s="4">
        <v>7911</v>
      </c>
      <c r="L38" s="4">
        <v>7659</v>
      </c>
      <c r="M38" s="4">
        <v>7406</v>
      </c>
      <c r="N38" s="2">
        <f t="shared" si="6"/>
        <v>8949.1666666666661</v>
      </c>
      <c r="O38" s="2">
        <f t="shared" si="7"/>
        <v>8565.75</v>
      </c>
      <c r="P38" s="2">
        <f t="shared" si="8"/>
        <v>9844</v>
      </c>
      <c r="Q38" s="2">
        <f>_xlfn.RANK.EQ(N38,N33:N50)</f>
        <v>12</v>
      </c>
      <c r="R38" s="2">
        <f>_xlfn.RANK.EQ(P38,P33:P50)</f>
        <v>14</v>
      </c>
      <c r="S38" s="3">
        <f t="shared" si="9"/>
        <v>-2</v>
      </c>
      <c r="T38" s="2" t="str">
        <f t="shared" si="10"/>
        <v>实际强度</v>
      </c>
      <c r="U38" s="1" t="str">
        <f t="shared" si="11"/>
        <v>更低或ban位</v>
      </c>
    </row>
    <row r="39" spans="1:21" x14ac:dyDescent="0.25">
      <c r="A39" s="4" t="s">
        <v>11</v>
      </c>
      <c r="B39" s="4">
        <v>11307</v>
      </c>
      <c r="C39" s="4">
        <v>11094</v>
      </c>
      <c r="D39" s="4">
        <v>10502</v>
      </c>
      <c r="E39" s="4">
        <v>10135</v>
      </c>
      <c r="F39" s="4">
        <v>10060</v>
      </c>
      <c r="G39" s="4">
        <v>9834</v>
      </c>
      <c r="H39" s="4">
        <v>9638</v>
      </c>
      <c r="I39" s="4">
        <v>9344</v>
      </c>
      <c r="J39" s="4">
        <v>9180</v>
      </c>
      <c r="K39" s="4">
        <v>8853</v>
      </c>
      <c r="L39" s="4">
        <v>8526</v>
      </c>
      <c r="M39" s="4">
        <v>8186</v>
      </c>
      <c r="N39" s="2">
        <f t="shared" si="6"/>
        <v>9721.5833333333339</v>
      </c>
      <c r="O39" s="2">
        <f t="shared" si="7"/>
        <v>9358.5</v>
      </c>
      <c r="P39" s="2">
        <f t="shared" si="8"/>
        <v>10619.6</v>
      </c>
      <c r="Q39" s="2">
        <f>_xlfn.RANK.EQ(N39,N33:N50)</f>
        <v>1</v>
      </c>
      <c r="R39" s="2">
        <f>_xlfn.RANK.EQ(P39,P33:P50)</f>
        <v>3</v>
      </c>
      <c r="S39" s="3">
        <f t="shared" si="9"/>
        <v>-2</v>
      </c>
      <c r="T39" s="2" t="str">
        <f t="shared" si="10"/>
        <v>实际强度</v>
      </c>
      <c r="U39" s="1" t="str">
        <f t="shared" si="11"/>
        <v>更低或ban位</v>
      </c>
    </row>
    <row r="40" spans="1:21" x14ac:dyDescent="0.25">
      <c r="A40" s="4" t="s">
        <v>10</v>
      </c>
      <c r="B40" s="4">
        <v>10489</v>
      </c>
      <c r="C40" s="4">
        <v>10459</v>
      </c>
      <c r="D40" s="4">
        <v>10363</v>
      </c>
      <c r="E40" s="4">
        <v>10294</v>
      </c>
      <c r="F40" s="4">
        <v>10270</v>
      </c>
      <c r="G40" s="4">
        <v>9785</v>
      </c>
      <c r="H40" s="4">
        <v>9624</v>
      </c>
      <c r="I40" s="4">
        <v>9258</v>
      </c>
      <c r="J40" s="4">
        <v>9054</v>
      </c>
      <c r="K40" s="4">
        <v>8741</v>
      </c>
      <c r="L40" s="4">
        <v>8479</v>
      </c>
      <c r="M40" s="4">
        <v>8293</v>
      </c>
      <c r="N40" s="2">
        <f t="shared" si="6"/>
        <v>9592.4166666666661</v>
      </c>
      <c r="O40" s="2">
        <f t="shared" si="7"/>
        <v>9215.375</v>
      </c>
      <c r="P40" s="2">
        <f t="shared" si="8"/>
        <v>10375</v>
      </c>
      <c r="Q40" s="2">
        <f>_xlfn.RANK.EQ(N40,N33:N50)</f>
        <v>2</v>
      </c>
      <c r="R40" s="2">
        <f>_xlfn.RANK.EQ(P40,P33:P50)</f>
        <v>6</v>
      </c>
      <c r="S40" s="3">
        <f t="shared" si="9"/>
        <v>-4</v>
      </c>
      <c r="T40" s="2" t="str">
        <f t="shared" si="10"/>
        <v>有差距</v>
      </c>
      <c r="U40" s="1" t="str">
        <f t="shared" si="11"/>
        <v>更低或ban位</v>
      </c>
    </row>
    <row r="41" spans="1:21" x14ac:dyDescent="0.25">
      <c r="A41" s="4" t="s">
        <v>9</v>
      </c>
      <c r="B41" s="4">
        <v>10741</v>
      </c>
      <c r="C41" s="4">
        <v>10341</v>
      </c>
      <c r="D41" s="4">
        <v>10285</v>
      </c>
      <c r="E41" s="4">
        <v>10279</v>
      </c>
      <c r="F41" s="4">
        <v>10006</v>
      </c>
      <c r="G41" s="4">
        <v>9502</v>
      </c>
      <c r="H41" s="4">
        <v>9386</v>
      </c>
      <c r="I41" s="4">
        <v>8985</v>
      </c>
      <c r="J41" s="4">
        <v>8560</v>
      </c>
      <c r="K41" s="4">
        <v>8255</v>
      </c>
      <c r="L41" s="4">
        <v>7979</v>
      </c>
      <c r="M41" s="4">
        <v>7737</v>
      </c>
      <c r="N41" s="2">
        <f t="shared" si="6"/>
        <v>9338</v>
      </c>
      <c r="O41" s="2">
        <f t="shared" si="7"/>
        <v>8893.125</v>
      </c>
      <c r="P41" s="2">
        <f t="shared" si="8"/>
        <v>10330.4</v>
      </c>
      <c r="Q41" s="2">
        <f>_xlfn.RANK.EQ(N41,N33:N50)</f>
        <v>4</v>
      </c>
      <c r="R41" s="2">
        <f>_xlfn.RANK.EQ(P41,P33:P50)</f>
        <v>7</v>
      </c>
      <c r="S41" s="3">
        <f t="shared" si="9"/>
        <v>-3</v>
      </c>
      <c r="T41" s="2" t="str">
        <f t="shared" si="10"/>
        <v>有差距</v>
      </c>
      <c r="U41" s="1" t="str">
        <f t="shared" si="11"/>
        <v>更低或ban位</v>
      </c>
    </row>
    <row r="42" spans="1:21" x14ac:dyDescent="0.25">
      <c r="A42" s="4" t="s">
        <v>8</v>
      </c>
      <c r="B42" s="4">
        <v>10640</v>
      </c>
      <c r="C42" s="4">
        <v>10598</v>
      </c>
      <c r="D42" s="4">
        <v>10134</v>
      </c>
      <c r="E42" s="4">
        <v>10088</v>
      </c>
      <c r="F42" s="4">
        <v>9949</v>
      </c>
      <c r="G42" s="4">
        <v>9668</v>
      </c>
      <c r="H42" s="4">
        <v>9298</v>
      </c>
      <c r="I42" s="4">
        <v>8828</v>
      </c>
      <c r="J42" s="4">
        <v>8455</v>
      </c>
      <c r="K42" s="4">
        <v>7636</v>
      </c>
      <c r="L42" s="4">
        <v>7200</v>
      </c>
      <c r="M42" s="4">
        <v>6638</v>
      </c>
      <c r="N42" s="2">
        <f t="shared" si="6"/>
        <v>9094.3333333333339</v>
      </c>
      <c r="O42" s="2">
        <f t="shared" si="7"/>
        <v>8545.375</v>
      </c>
      <c r="P42" s="2">
        <f t="shared" si="8"/>
        <v>10281.799999999999</v>
      </c>
      <c r="Q42" s="2">
        <f>_xlfn.RANK.EQ(N42,N33:N50)</f>
        <v>10</v>
      </c>
      <c r="R42" s="2">
        <f>_xlfn.RANK.EQ(P42,P33:P50)</f>
        <v>8</v>
      </c>
      <c r="S42" s="3">
        <f t="shared" si="9"/>
        <v>2</v>
      </c>
      <c r="T42" s="2" t="str">
        <f t="shared" si="10"/>
        <v>实际强度</v>
      </c>
      <c r="U42" s="1" t="str">
        <f t="shared" si="11"/>
        <v>更高或特定</v>
      </c>
    </row>
    <row r="43" spans="1:21" x14ac:dyDescent="0.25">
      <c r="A43" s="4" t="s">
        <v>7</v>
      </c>
      <c r="B43" s="4">
        <v>11753</v>
      </c>
      <c r="C43" s="4">
        <v>11708</v>
      </c>
      <c r="D43" s="4">
        <v>10594</v>
      </c>
      <c r="E43" s="4">
        <v>9912</v>
      </c>
      <c r="F43" s="4">
        <v>9748</v>
      </c>
      <c r="G43" s="4">
        <v>8853</v>
      </c>
      <c r="H43" s="4">
        <v>8414</v>
      </c>
      <c r="I43" s="4">
        <v>7994</v>
      </c>
      <c r="J43" s="4">
        <v>7544</v>
      </c>
      <c r="K43" s="4">
        <v>7250</v>
      </c>
      <c r="L43" s="4">
        <v>6977</v>
      </c>
      <c r="M43" s="4">
        <v>6806</v>
      </c>
      <c r="N43" s="2">
        <f t="shared" si="6"/>
        <v>8962.75</v>
      </c>
      <c r="O43" s="2">
        <f t="shared" si="7"/>
        <v>8198.875</v>
      </c>
      <c r="P43" s="2">
        <f t="shared" si="8"/>
        <v>10743</v>
      </c>
      <c r="Q43" s="2">
        <f>_xlfn.RANK.EQ(N43,N33:N50)</f>
        <v>11</v>
      </c>
      <c r="R43" s="2">
        <f>_xlfn.RANK.EQ(P43,P33:P50)</f>
        <v>1</v>
      </c>
      <c r="S43" s="3">
        <f t="shared" si="9"/>
        <v>10</v>
      </c>
      <c r="T43" s="2" t="str">
        <f t="shared" si="10"/>
        <v>有差距</v>
      </c>
      <c r="U43" s="1" t="str">
        <f t="shared" si="11"/>
        <v>更高或特定</v>
      </c>
    </row>
    <row r="44" spans="1:21" x14ac:dyDescent="0.25">
      <c r="A44" s="4" t="s">
        <v>6</v>
      </c>
      <c r="B44" s="4">
        <v>10984</v>
      </c>
      <c r="C44" s="4">
        <v>10578</v>
      </c>
      <c r="D44" s="4">
        <v>10363</v>
      </c>
      <c r="E44" s="4">
        <v>10332</v>
      </c>
      <c r="F44" s="4">
        <v>9852</v>
      </c>
      <c r="G44" s="4">
        <v>9582</v>
      </c>
      <c r="H44" s="4">
        <v>9504</v>
      </c>
      <c r="I44" s="4">
        <v>8975</v>
      </c>
      <c r="J44" s="4">
        <v>8496</v>
      </c>
      <c r="K44" s="4">
        <v>8050</v>
      </c>
      <c r="L44" s="4">
        <v>7667</v>
      </c>
      <c r="M44" s="4">
        <v>7363</v>
      </c>
      <c r="N44" s="2">
        <f t="shared" si="6"/>
        <v>9312.1666666666661</v>
      </c>
      <c r="O44" s="2">
        <f t="shared" si="7"/>
        <v>8827.625</v>
      </c>
      <c r="P44" s="2">
        <f t="shared" si="8"/>
        <v>10421.799999999999</v>
      </c>
      <c r="Q44" s="2">
        <f>_xlfn.RANK.EQ(N44,N33:N50)</f>
        <v>5</v>
      </c>
      <c r="R44" s="2">
        <f>_xlfn.RANK.EQ(P44,P33:P50)</f>
        <v>4</v>
      </c>
      <c r="S44" s="3">
        <f t="shared" si="9"/>
        <v>1</v>
      </c>
      <c r="T44" s="2" t="str">
        <f t="shared" si="10"/>
        <v>实际强度</v>
      </c>
      <c r="U44" s="1" t="str">
        <f t="shared" si="11"/>
        <v>更高或特定</v>
      </c>
    </row>
    <row r="45" spans="1:21" x14ac:dyDescent="0.25">
      <c r="A45" s="4" t="s">
        <v>5</v>
      </c>
      <c r="B45" s="4">
        <v>10754</v>
      </c>
      <c r="C45" s="4">
        <v>10633</v>
      </c>
      <c r="D45" s="4">
        <v>10279</v>
      </c>
      <c r="E45" s="4">
        <v>10178</v>
      </c>
      <c r="F45" s="4">
        <v>10162</v>
      </c>
      <c r="G45" s="4">
        <v>9519</v>
      </c>
      <c r="H45" s="4">
        <v>9151</v>
      </c>
      <c r="I45" s="4">
        <v>8630</v>
      </c>
      <c r="J45" s="4">
        <v>8061</v>
      </c>
      <c r="K45" s="4">
        <v>7648</v>
      </c>
      <c r="L45" s="4">
        <v>7248</v>
      </c>
      <c r="M45" s="4">
        <v>6965</v>
      </c>
      <c r="N45" s="2">
        <f t="shared" si="6"/>
        <v>9102.3333333333339</v>
      </c>
      <c r="O45" s="2">
        <f t="shared" si="7"/>
        <v>8497</v>
      </c>
      <c r="P45" s="2">
        <f t="shared" si="8"/>
        <v>10401.200000000001</v>
      </c>
      <c r="Q45" s="2">
        <f>_xlfn.RANK.EQ(N45,N33:N50)</f>
        <v>9</v>
      </c>
      <c r="R45" s="2">
        <f>_xlfn.RANK.EQ(P45,P33:P50)</f>
        <v>5</v>
      </c>
      <c r="S45" s="3">
        <f t="shared" si="9"/>
        <v>4</v>
      </c>
      <c r="T45" s="2" t="str">
        <f t="shared" si="10"/>
        <v>有差距</v>
      </c>
      <c r="U45" s="1" t="str">
        <f t="shared" si="11"/>
        <v>更高或特定</v>
      </c>
    </row>
    <row r="46" spans="1:21" x14ac:dyDescent="0.25">
      <c r="A46" s="4" t="s">
        <v>4</v>
      </c>
      <c r="B46" s="4">
        <v>10514</v>
      </c>
      <c r="C46" s="4">
        <v>10243</v>
      </c>
      <c r="D46" s="4">
        <v>10211</v>
      </c>
      <c r="E46" s="4">
        <v>10133</v>
      </c>
      <c r="F46" s="4">
        <v>9877</v>
      </c>
      <c r="G46" s="4">
        <v>9364</v>
      </c>
      <c r="H46" s="4">
        <v>9193</v>
      </c>
      <c r="I46" s="4">
        <v>8773</v>
      </c>
      <c r="J46" s="4">
        <v>8498</v>
      </c>
      <c r="K46" s="4">
        <v>8147</v>
      </c>
      <c r="L46" s="4">
        <v>7899</v>
      </c>
      <c r="M46" s="4">
        <v>7705</v>
      </c>
      <c r="N46" s="2">
        <f t="shared" si="6"/>
        <v>9213.0833333333339</v>
      </c>
      <c r="O46" s="2">
        <f t="shared" si="7"/>
        <v>8761.625</v>
      </c>
      <c r="P46" s="2">
        <f t="shared" si="8"/>
        <v>10195.6</v>
      </c>
      <c r="Q46" s="2">
        <f>_xlfn.RANK.EQ(N46,N33:N50)</f>
        <v>6</v>
      </c>
      <c r="R46" s="2">
        <f>_xlfn.RANK.EQ(P46,P33:P50)</f>
        <v>11</v>
      </c>
      <c r="S46" s="3">
        <f t="shared" si="9"/>
        <v>-5</v>
      </c>
      <c r="T46" s="2" t="str">
        <f t="shared" si="10"/>
        <v>有差距</v>
      </c>
      <c r="U46" s="1" t="str">
        <f t="shared" si="11"/>
        <v>更低或ban位</v>
      </c>
    </row>
    <row r="47" spans="1:21" x14ac:dyDescent="0.25">
      <c r="A47" s="4" t="s">
        <v>3</v>
      </c>
      <c r="B47" s="4">
        <v>11083</v>
      </c>
      <c r="C47" s="4">
        <v>10820</v>
      </c>
      <c r="D47" s="4">
        <v>10536</v>
      </c>
      <c r="E47" s="4">
        <v>10477</v>
      </c>
      <c r="F47" s="4">
        <v>10388</v>
      </c>
      <c r="G47" s="4">
        <v>9679</v>
      </c>
      <c r="H47" s="4">
        <v>9338</v>
      </c>
      <c r="I47" s="4">
        <v>8841</v>
      </c>
      <c r="J47" s="4">
        <v>8645</v>
      </c>
      <c r="K47" s="4">
        <v>8183</v>
      </c>
      <c r="L47" s="4">
        <v>7667</v>
      </c>
      <c r="M47" s="4">
        <v>7264</v>
      </c>
      <c r="N47" s="2">
        <f t="shared" si="6"/>
        <v>9410.0833333333339</v>
      </c>
      <c r="O47" s="2">
        <f t="shared" si="7"/>
        <v>8837.5</v>
      </c>
      <c r="P47" s="2">
        <f t="shared" si="8"/>
        <v>10660.8</v>
      </c>
      <c r="Q47" s="2">
        <f>_xlfn.RANK.EQ(N47,N33:N50)</f>
        <v>3</v>
      </c>
      <c r="R47" s="2">
        <f>_xlfn.RANK.EQ(P47,P33:P50)</f>
        <v>2</v>
      </c>
      <c r="S47" s="3">
        <f t="shared" si="9"/>
        <v>1</v>
      </c>
      <c r="T47" s="2" t="str">
        <f t="shared" si="10"/>
        <v>实际强度</v>
      </c>
      <c r="U47" s="1" t="str">
        <f t="shared" si="11"/>
        <v>更高或特定</v>
      </c>
    </row>
    <row r="48" spans="1:21" x14ac:dyDescent="0.25">
      <c r="A48" s="4" t="s">
        <v>2</v>
      </c>
      <c r="B48" s="4">
        <v>9344</v>
      </c>
      <c r="C48" s="4">
        <v>8848</v>
      </c>
      <c r="D48" s="4">
        <v>8842</v>
      </c>
      <c r="E48" s="4">
        <v>8693</v>
      </c>
      <c r="F48" s="4">
        <v>8606</v>
      </c>
      <c r="G48" s="4">
        <v>7900</v>
      </c>
      <c r="H48" s="4">
        <v>7524</v>
      </c>
      <c r="I48" s="4">
        <v>6985</v>
      </c>
      <c r="J48" s="4">
        <v>6570</v>
      </c>
      <c r="K48" s="4">
        <v>6246</v>
      </c>
      <c r="L48" s="4">
        <v>6026</v>
      </c>
      <c r="M48" s="4">
        <v>5726</v>
      </c>
      <c r="N48" s="2">
        <f t="shared" si="6"/>
        <v>7609.166666666667</v>
      </c>
      <c r="O48" s="2">
        <f t="shared" si="7"/>
        <v>7040.125</v>
      </c>
      <c r="P48" s="2">
        <f t="shared" si="8"/>
        <v>8866.6</v>
      </c>
      <c r="Q48" s="2">
        <f>_xlfn.RANK.EQ(N48,N33:N50)</f>
        <v>18</v>
      </c>
      <c r="R48" s="2">
        <f>_xlfn.RANK.EQ(P48,P33:P50)</f>
        <v>18</v>
      </c>
      <c r="S48" s="3">
        <f t="shared" si="9"/>
        <v>0</v>
      </c>
      <c r="T48" s="2" t="str">
        <f t="shared" si="10"/>
        <v>实际强度</v>
      </c>
      <c r="U48" s="1" t="str">
        <f t="shared" si="11"/>
        <v>更低或ban位</v>
      </c>
    </row>
    <row r="49" spans="1:21" x14ac:dyDescent="0.25">
      <c r="A49" s="4" t="s">
        <v>1</v>
      </c>
      <c r="B49" s="4">
        <v>10594</v>
      </c>
      <c r="C49" s="4">
        <v>10131</v>
      </c>
      <c r="D49" s="4">
        <v>9897</v>
      </c>
      <c r="E49" s="4">
        <v>9816</v>
      </c>
      <c r="F49" s="4">
        <v>9779</v>
      </c>
      <c r="G49" s="4">
        <v>9432</v>
      </c>
      <c r="H49" s="4">
        <v>9167</v>
      </c>
      <c r="I49" s="4">
        <v>8790</v>
      </c>
      <c r="J49" s="4">
        <v>8500</v>
      </c>
      <c r="K49" s="4">
        <v>8200</v>
      </c>
      <c r="L49" s="4">
        <v>7872</v>
      </c>
      <c r="M49" s="4">
        <v>7595</v>
      </c>
      <c r="N49" s="2">
        <f t="shared" si="6"/>
        <v>9147.75</v>
      </c>
      <c r="O49" s="2">
        <f t="shared" si="7"/>
        <v>8768.75</v>
      </c>
      <c r="P49" s="2">
        <f t="shared" si="8"/>
        <v>10043.4</v>
      </c>
      <c r="Q49" s="2">
        <f>_xlfn.RANK.EQ(N49,N33:N50)</f>
        <v>8</v>
      </c>
      <c r="R49" s="2">
        <f>_xlfn.RANK.EQ(P49,P33:P50)</f>
        <v>13</v>
      </c>
      <c r="S49" s="3">
        <f t="shared" si="9"/>
        <v>-5</v>
      </c>
      <c r="T49" s="2" t="str">
        <f t="shared" si="10"/>
        <v>有差距</v>
      </c>
      <c r="U49" s="1" t="str">
        <f t="shared" si="11"/>
        <v>更低或ban位</v>
      </c>
    </row>
    <row r="50" spans="1:21" x14ac:dyDescent="0.25">
      <c r="A50" s="4" t="s">
        <v>0</v>
      </c>
      <c r="B50" s="4">
        <v>10542</v>
      </c>
      <c r="C50" s="4">
        <v>10296</v>
      </c>
      <c r="D50" s="4">
        <v>10232</v>
      </c>
      <c r="E50" s="4">
        <v>10210</v>
      </c>
      <c r="F50" s="4">
        <v>10091</v>
      </c>
      <c r="G50" s="4">
        <v>9653</v>
      </c>
      <c r="H50" s="4">
        <v>9220</v>
      </c>
      <c r="I50" s="4">
        <v>8870</v>
      </c>
      <c r="J50" s="4">
        <v>8630</v>
      </c>
      <c r="K50" s="4">
        <v>8025</v>
      </c>
      <c r="L50" s="4">
        <v>7385</v>
      </c>
      <c r="M50" s="4">
        <v>6962</v>
      </c>
      <c r="N50" s="2">
        <f t="shared" si="6"/>
        <v>9176.3333333333339</v>
      </c>
      <c r="O50" s="2">
        <f t="shared" si="7"/>
        <v>8660.875</v>
      </c>
      <c r="P50" s="2">
        <f t="shared" si="8"/>
        <v>10274.200000000001</v>
      </c>
      <c r="Q50" s="2">
        <f>_xlfn.RANK.EQ(N50,N33:N50)</f>
        <v>7</v>
      </c>
      <c r="R50" s="2">
        <f>_xlfn.RANK.EQ(P50,P33:P50)</f>
        <v>10</v>
      </c>
      <c r="S50" s="3">
        <f t="shared" si="9"/>
        <v>-3</v>
      </c>
      <c r="T50" s="2" t="str">
        <f t="shared" si="10"/>
        <v>有差距</v>
      </c>
      <c r="U50" s="1" t="str">
        <f t="shared" si="11"/>
        <v>更低或ban位</v>
      </c>
    </row>
    <row r="51" spans="1:21" x14ac:dyDescent="0.25">
      <c r="B51">
        <f>COUNTIF(B3:B50,"&lt;1000")</f>
        <v>0</v>
      </c>
      <c r="C51">
        <f t="shared" ref="C51:O51" si="12">COUNTIF(C3:C50,"&lt;1000")</f>
        <v>0</v>
      </c>
      <c r="D51">
        <f t="shared" si="12"/>
        <v>0</v>
      </c>
      <c r="E51">
        <f t="shared" si="12"/>
        <v>0</v>
      </c>
      <c r="F51">
        <f t="shared" si="12"/>
        <v>0</v>
      </c>
      <c r="G51">
        <f t="shared" si="12"/>
        <v>0</v>
      </c>
      <c r="H51">
        <f t="shared" si="12"/>
        <v>0</v>
      </c>
      <c r="I51">
        <f t="shared" si="12"/>
        <v>0</v>
      </c>
      <c r="J51">
        <f t="shared" si="12"/>
        <v>0</v>
      </c>
      <c r="K51">
        <f t="shared" si="12"/>
        <v>0</v>
      </c>
      <c r="L51">
        <f t="shared" si="12"/>
        <v>0</v>
      </c>
      <c r="M51">
        <f t="shared" si="12"/>
        <v>0</v>
      </c>
      <c r="N51">
        <f t="shared" si="12"/>
        <v>0</v>
      </c>
      <c r="O51">
        <f t="shared" si="12"/>
        <v>0</v>
      </c>
    </row>
  </sheetData>
  <mergeCells count="1">
    <mergeCell ref="A1:U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201031</vt:lpstr>
      <vt:lpstr>201101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作业君</dc:creator>
  <cp:lastModifiedBy>作业君</cp:lastModifiedBy>
  <dcterms:created xsi:type="dcterms:W3CDTF">2020-10-31T04:28:01Z</dcterms:created>
  <dcterms:modified xsi:type="dcterms:W3CDTF">2020-11-01T19:51:28Z</dcterms:modified>
</cp:coreProperties>
</file>